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wolf557\Desktop\！！！国家中医药管理局2019年预算公开-最终版\"/>
    </mc:Choice>
  </mc:AlternateContent>
  <bookViews>
    <workbookView xWindow="0" yWindow="0" windowWidth="20520" windowHeight="10965"/>
  </bookViews>
  <sheets>
    <sheet name="2-一般公共预算支出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H7" i="1"/>
  <c r="K7" i="1" s="1"/>
  <c r="L7" i="1" s="1"/>
  <c r="I7" i="1"/>
  <c r="J7" i="1"/>
  <c r="D8" i="1"/>
  <c r="H8" i="1"/>
  <c r="K8" i="1" s="1"/>
  <c r="L8" i="1" s="1"/>
  <c r="I8" i="1"/>
  <c r="J8" i="1"/>
  <c r="D9" i="1"/>
  <c r="H9" i="1"/>
  <c r="K9" i="1" s="1"/>
  <c r="L9" i="1" s="1"/>
  <c r="I9" i="1"/>
  <c r="J9" i="1"/>
  <c r="D10" i="1"/>
  <c r="H10" i="1"/>
  <c r="K10" i="1" s="1"/>
  <c r="L10" i="1" s="1"/>
  <c r="I10" i="1"/>
  <c r="J10" i="1"/>
  <c r="D11" i="1"/>
  <c r="H11" i="1"/>
  <c r="K11" i="1" s="1"/>
  <c r="L11" i="1" s="1"/>
  <c r="I11" i="1"/>
  <c r="J11" i="1"/>
  <c r="D12" i="1"/>
  <c r="H12" i="1"/>
  <c r="K12" i="1" s="1"/>
  <c r="L12" i="1" s="1"/>
  <c r="I12" i="1"/>
  <c r="J12" i="1"/>
  <c r="D13" i="1"/>
  <c r="H13" i="1"/>
  <c r="K13" i="1" s="1"/>
  <c r="I13" i="1"/>
  <c r="D14" i="1"/>
  <c r="H14" i="1"/>
  <c r="K14" i="1" s="1"/>
  <c r="I14" i="1"/>
  <c r="D15" i="1"/>
  <c r="H15" i="1"/>
  <c r="K15" i="1" s="1"/>
  <c r="L15" i="1" s="1"/>
  <c r="I15" i="1"/>
  <c r="J15" i="1"/>
  <c r="D16" i="1"/>
  <c r="H16" i="1"/>
  <c r="K16" i="1" s="1"/>
  <c r="L16" i="1" s="1"/>
  <c r="I16" i="1"/>
  <c r="J16" i="1"/>
  <c r="D17" i="1"/>
  <c r="H17" i="1"/>
  <c r="K17" i="1" s="1"/>
  <c r="L17" i="1" s="1"/>
  <c r="I17" i="1"/>
  <c r="J17" i="1"/>
  <c r="D18" i="1"/>
  <c r="H18" i="1"/>
  <c r="K18" i="1" s="1"/>
  <c r="L18" i="1" s="1"/>
  <c r="I18" i="1"/>
  <c r="J18" i="1"/>
  <c r="D19" i="1"/>
  <c r="H19" i="1"/>
  <c r="K19" i="1" s="1"/>
  <c r="L19" i="1" s="1"/>
  <c r="I19" i="1"/>
  <c r="J19" i="1"/>
  <c r="D20" i="1"/>
  <c r="H20" i="1"/>
  <c r="K20" i="1" s="1"/>
  <c r="L20" i="1" s="1"/>
  <c r="I20" i="1"/>
  <c r="J20" i="1"/>
  <c r="D21" i="1"/>
  <c r="H21" i="1"/>
  <c r="K21" i="1" s="1"/>
  <c r="L21" i="1" s="1"/>
  <c r="I21" i="1"/>
  <c r="J21" i="1"/>
  <c r="D22" i="1"/>
  <c r="H22" i="1"/>
  <c r="K22" i="1" s="1"/>
  <c r="L22" i="1" s="1"/>
  <c r="I22" i="1"/>
  <c r="J22" i="1"/>
  <c r="D23" i="1"/>
  <c r="H23" i="1"/>
  <c r="K23" i="1" s="1"/>
  <c r="L23" i="1" s="1"/>
  <c r="I23" i="1"/>
  <c r="J23" i="1"/>
  <c r="D24" i="1"/>
  <c r="H24" i="1"/>
  <c r="K24" i="1" s="1"/>
  <c r="L24" i="1" s="1"/>
  <c r="I24" i="1"/>
  <c r="J24" i="1"/>
  <c r="D25" i="1"/>
  <c r="H25" i="1"/>
  <c r="K25" i="1" s="1"/>
  <c r="L25" i="1" s="1"/>
  <c r="I25" i="1"/>
  <c r="J25" i="1"/>
  <c r="D26" i="1"/>
  <c r="H26" i="1"/>
  <c r="K26" i="1" s="1"/>
  <c r="L26" i="1" s="1"/>
  <c r="I26" i="1"/>
  <c r="J26" i="1"/>
  <c r="D27" i="1"/>
  <c r="H27" i="1"/>
  <c r="K27" i="1" s="1"/>
  <c r="L27" i="1" s="1"/>
  <c r="I27" i="1"/>
  <c r="J27" i="1"/>
  <c r="D28" i="1"/>
  <c r="H28" i="1"/>
  <c r="K28" i="1" s="1"/>
  <c r="L28" i="1" s="1"/>
  <c r="I28" i="1"/>
  <c r="J28" i="1"/>
  <c r="D29" i="1"/>
  <c r="H29" i="1"/>
  <c r="K29" i="1" s="1"/>
  <c r="L29" i="1" s="1"/>
  <c r="I29" i="1"/>
  <c r="J29" i="1"/>
  <c r="D30" i="1"/>
  <c r="H30" i="1"/>
  <c r="K30" i="1" s="1"/>
  <c r="L30" i="1" s="1"/>
  <c r="I30" i="1"/>
  <c r="J30" i="1"/>
  <c r="D31" i="1"/>
  <c r="H31" i="1"/>
  <c r="K31" i="1" s="1"/>
  <c r="L31" i="1" s="1"/>
  <c r="I31" i="1"/>
  <c r="J31" i="1"/>
  <c r="D32" i="1"/>
  <c r="H32" i="1"/>
  <c r="K32" i="1" s="1"/>
  <c r="L32" i="1" s="1"/>
  <c r="I32" i="1"/>
  <c r="J32" i="1"/>
  <c r="D33" i="1"/>
  <c r="H33" i="1"/>
  <c r="K33" i="1" s="1"/>
  <c r="L33" i="1" s="1"/>
  <c r="I33" i="1"/>
  <c r="J33" i="1"/>
  <c r="D34" i="1"/>
  <c r="H34" i="1"/>
  <c r="I34" i="1"/>
  <c r="K34" i="1"/>
  <c r="D35" i="1"/>
  <c r="H35" i="1"/>
  <c r="I35" i="1"/>
  <c r="K35" i="1"/>
  <c r="I36" i="1"/>
  <c r="J36" i="1"/>
  <c r="D37" i="1"/>
  <c r="D36" i="1" s="1"/>
  <c r="H37" i="1"/>
  <c r="K37" i="1" s="1"/>
  <c r="L37" i="1" s="1"/>
  <c r="I37" i="1"/>
  <c r="J37" i="1" s="1"/>
  <c r="D38" i="1"/>
  <c r="H38" i="1"/>
  <c r="I38" i="1"/>
  <c r="J38" i="1"/>
  <c r="K38" i="1"/>
  <c r="L38" i="1" s="1"/>
  <c r="D39" i="1"/>
  <c r="H39" i="1"/>
  <c r="K39" i="1" s="1"/>
  <c r="L39" i="1" s="1"/>
  <c r="I39" i="1"/>
  <c r="J39" i="1" s="1"/>
  <c r="D40" i="1"/>
  <c r="K40" i="1" s="1"/>
  <c r="L40" i="1" s="1"/>
  <c r="H40" i="1"/>
  <c r="I40" i="1"/>
  <c r="J40" i="1"/>
  <c r="I41" i="1"/>
  <c r="J41" i="1"/>
  <c r="K41" i="1"/>
  <c r="L41" i="1" s="1"/>
  <c r="D42" i="1"/>
  <c r="H42" i="1"/>
  <c r="K42" i="1" s="1"/>
  <c r="L42" i="1" s="1"/>
  <c r="I42" i="1"/>
  <c r="J42" i="1" s="1"/>
  <c r="D43" i="1"/>
  <c r="H43" i="1"/>
  <c r="I43" i="1"/>
  <c r="J43" i="1"/>
  <c r="K43" i="1"/>
  <c r="L43" i="1" s="1"/>
  <c r="D44" i="1"/>
  <c r="H44" i="1"/>
  <c r="K44" i="1" s="1"/>
  <c r="L44" i="1" s="1"/>
  <c r="I44" i="1"/>
  <c r="J44" i="1" s="1"/>
  <c r="D45" i="1"/>
  <c r="K45" i="1" s="1"/>
  <c r="L45" i="1" s="1"/>
  <c r="H45" i="1"/>
  <c r="I45" i="1"/>
  <c r="J45" i="1"/>
  <c r="D46" i="1"/>
  <c r="H46" i="1"/>
  <c r="K46" i="1" s="1"/>
  <c r="L46" i="1" s="1"/>
  <c r="I46" i="1"/>
  <c r="J46" i="1" s="1"/>
  <c r="D47" i="1"/>
  <c r="H47" i="1"/>
  <c r="I47" i="1"/>
  <c r="J47" i="1"/>
  <c r="K47" i="1"/>
  <c r="L47" i="1" s="1"/>
  <c r="D48" i="1"/>
  <c r="H48" i="1"/>
  <c r="K48" i="1" s="1"/>
  <c r="L48" i="1" s="1"/>
  <c r="I48" i="1"/>
  <c r="J48" i="1" s="1"/>
  <c r="D49" i="1"/>
  <c r="H49" i="1"/>
  <c r="I49" i="1"/>
  <c r="J49" i="1"/>
  <c r="K49" i="1"/>
  <c r="L49" i="1" s="1"/>
  <c r="D50" i="1"/>
  <c r="H50" i="1"/>
  <c r="K50" i="1" s="1"/>
  <c r="L50" i="1" s="1"/>
  <c r="I50" i="1"/>
  <c r="J50" i="1" s="1"/>
  <c r="E51" i="1"/>
  <c r="F51" i="1"/>
  <c r="G51" i="1"/>
  <c r="I51" i="1"/>
  <c r="J51" i="1"/>
  <c r="K36" i="1" l="1"/>
  <c r="L36" i="1" s="1"/>
  <c r="D51" i="1"/>
  <c r="H51" i="1"/>
  <c r="K51" i="1" s="1"/>
  <c r="L51" i="1" s="1"/>
</calcChain>
</file>

<file path=xl/sharedStrings.xml><?xml version="1.0" encoding="utf-8"?>
<sst xmlns="http://schemas.openxmlformats.org/spreadsheetml/2006/main" count="80" uniqueCount="76">
  <si>
    <t>合    计</t>
  </si>
  <si>
    <t/>
  </si>
  <si>
    <t>购房补贴</t>
  </si>
  <si>
    <t>提租补贴</t>
  </si>
  <si>
    <t>住房公积金</t>
  </si>
  <si>
    <t xml:space="preserve">        住房改革支出</t>
  </si>
  <si>
    <t>22102</t>
  </si>
  <si>
    <t xml:space="preserve">    住房保障支出</t>
  </si>
  <si>
    <t>其他中医药支出</t>
    <phoneticPr fontId="2" type="noConversion"/>
  </si>
  <si>
    <t>中医（民族医）药专项</t>
  </si>
  <si>
    <t xml:space="preserve">        中医药</t>
  </si>
  <si>
    <t>中医（民族）医院</t>
  </si>
  <si>
    <t xml:space="preserve">        公立医院</t>
  </si>
  <si>
    <t>机关服务</t>
  </si>
  <si>
    <t>一般行政管理事务</t>
  </si>
  <si>
    <t>行政运行</t>
  </si>
  <si>
    <t xml:space="preserve">        卫生健康管理事务</t>
    <phoneticPr fontId="2" type="noConversion"/>
  </si>
  <si>
    <t xml:space="preserve">    卫生健康支出</t>
    <phoneticPr fontId="2" type="noConversion"/>
  </si>
  <si>
    <t>机关事业单位职业年金缴费支出</t>
  </si>
  <si>
    <t>2080506</t>
  </si>
  <si>
    <t>机关事业单位基本养老保险缴费支出</t>
  </si>
  <si>
    <t>2080505</t>
  </si>
  <si>
    <t>离退休人员管理机构</t>
  </si>
  <si>
    <t>事业单位离退休</t>
  </si>
  <si>
    <t>归口管理的行政单位离退休</t>
  </si>
  <si>
    <t xml:space="preserve">        行政事业单位离退休</t>
  </si>
  <si>
    <t xml:space="preserve">    社会保障和就业支出</t>
  </si>
  <si>
    <t>文化产业发展专项支出</t>
  </si>
  <si>
    <t xml:space="preserve">        其他文化体育与传媒支出</t>
    <phoneticPr fontId="2" type="noConversion"/>
  </si>
  <si>
    <t>文化创作与保护</t>
  </si>
  <si>
    <t xml:space="preserve">        文化和旅游</t>
    <phoneticPr fontId="2" type="noConversion"/>
  </si>
  <si>
    <t xml:space="preserve">  文化旅游体育与传媒支出</t>
  </si>
  <si>
    <t>207</t>
  </si>
  <si>
    <t>其他科学技术支出</t>
  </si>
  <si>
    <t xml:space="preserve">        其他科学技术支出</t>
  </si>
  <si>
    <t>科技条件专项</t>
  </si>
  <si>
    <t xml:space="preserve">        科技条件与服务</t>
  </si>
  <si>
    <t>20605</t>
  </si>
  <si>
    <t>其他应用研究支出</t>
  </si>
  <si>
    <t>社会公益研究</t>
  </si>
  <si>
    <t>机构运行</t>
  </si>
  <si>
    <t>2060301</t>
  </si>
  <si>
    <t xml:space="preserve">        应用研究</t>
  </si>
  <si>
    <t xml:space="preserve">    科学技术支出</t>
  </si>
  <si>
    <t>其他外交支出</t>
  </si>
  <si>
    <t>2029901</t>
  </si>
  <si>
    <t xml:space="preserve">    其他外交支出</t>
  </si>
  <si>
    <t>20299</t>
  </si>
  <si>
    <t>国际组织捐赠</t>
  </si>
  <si>
    <t>国际组织会费</t>
  </si>
  <si>
    <t xml:space="preserve">        国际组织</t>
  </si>
  <si>
    <t>对外援助</t>
    <phoneticPr fontId="2" type="noConversion"/>
  </si>
  <si>
    <t>2020306</t>
    <phoneticPr fontId="2" type="noConversion"/>
  </si>
  <si>
    <t xml:space="preserve">        对外援助</t>
    <phoneticPr fontId="2" type="noConversion"/>
  </si>
  <si>
    <t>20203</t>
    <phoneticPr fontId="2" type="noConversion"/>
  </si>
  <si>
    <t xml:space="preserve">    外交支出</t>
  </si>
  <si>
    <t>14=13/8</t>
  </si>
  <si>
    <t>13=10-8</t>
  </si>
  <si>
    <t>项目支出</t>
  </si>
  <si>
    <t>基本支出</t>
  </si>
  <si>
    <t>小计</t>
  </si>
  <si>
    <t>增减%</t>
  </si>
  <si>
    <t>增减额</t>
  </si>
  <si>
    <t>扣除发改委基建后预算数</t>
  </si>
  <si>
    <t>年初预算数</t>
  </si>
  <si>
    <t>扣除发改委基建后执行数</t>
  </si>
  <si>
    <t>执行数</t>
  </si>
  <si>
    <t>2019年预算数比2018年执行数（扣除发改委基建）</t>
    <phoneticPr fontId="2" type="noConversion"/>
  </si>
  <si>
    <t>2019年预算数比2018年执行数</t>
    <phoneticPr fontId="2" type="noConversion"/>
  </si>
  <si>
    <t>2019年预算数</t>
    <phoneticPr fontId="2" type="noConversion"/>
  </si>
  <si>
    <t>2018年执行数</t>
    <phoneticPr fontId="2" type="noConversion"/>
  </si>
  <si>
    <t>科目名称</t>
  </si>
  <si>
    <t>科目编码</t>
  </si>
  <si>
    <t>单位：万元</t>
  </si>
  <si>
    <t>一般公共预算支出表</t>
  </si>
  <si>
    <t>部门公开表2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</si>
</sst>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#,##0.00_ "/>
  </numFmts>
  <fonts count="12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b/>
      <sz val="9"/>
      <color theme="1"/>
      <name val="等线"/>
      <family val="3"/>
      <charset val="134"/>
      <scheme val="minor"/>
    </font>
    <font>
      <sz val="9"/>
      <color theme="1"/>
      <name val="等线"/>
      <family val="2"/>
      <charset val="134"/>
      <scheme val="minor"/>
    </font>
    <font>
      <sz val="16"/>
      <name val="黑体"/>
      <family val="3"/>
      <charset val="134"/>
    </font>
    <font>
      <sz val="12"/>
      <name val="宋体"/>
      <family val="3"/>
      <charset val="134"/>
    </font>
    <font>
      <sz val="9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10" fillId="0" borderId="0"/>
  </cellStyleXfs>
  <cellXfs count="24">
    <xf numFmtId="0" fontId="0" fillId="0" borderId="0" xfId="0">
      <alignment vertical="center"/>
    </xf>
    <xf numFmtId="0" fontId="1" fillId="2" borderId="0" xfId="1" applyFont="1" applyFill="1"/>
    <xf numFmtId="176" fontId="1" fillId="2" borderId="0" xfId="1" applyNumberFormat="1" applyFont="1" applyFill="1"/>
    <xf numFmtId="177" fontId="1" fillId="2" borderId="0" xfId="1" applyNumberFormat="1" applyFont="1" applyFill="1"/>
    <xf numFmtId="10" fontId="3" fillId="2" borderId="1" xfId="0" applyNumberFormat="1" applyFont="1" applyFill="1" applyBorder="1" applyAlignment="1">
      <alignment horizontal="right" vertical="center"/>
    </xf>
    <xf numFmtId="177" fontId="3" fillId="2" borderId="1" xfId="0" applyNumberFormat="1" applyFont="1" applyFill="1" applyBorder="1" applyAlignment="1">
      <alignment horizontal="right" vertical="center"/>
    </xf>
    <xf numFmtId="177" fontId="5" fillId="0" borderId="1" xfId="2" applyNumberFormat="1" applyFont="1" applyFill="1" applyBorder="1" applyAlignment="1">
      <alignment horizontal="right" vertical="center"/>
    </xf>
    <xf numFmtId="49" fontId="6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177" fontId="5" fillId="2" borderId="1" xfId="2" applyNumberFormat="1" applyFont="1" applyFill="1" applyBorder="1" applyAlignment="1">
      <alignment horizontal="right" vertical="center"/>
    </xf>
    <xf numFmtId="49" fontId="7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3" fillId="2" borderId="1" xfId="1" applyNumberFormat="1" applyFont="1" applyFill="1" applyBorder="1" applyAlignment="1" applyProtection="1">
      <alignment horizontal="center" vertical="center" wrapText="1"/>
    </xf>
    <xf numFmtId="0" fontId="3" fillId="2" borderId="1" xfId="1" applyNumberFormat="1" applyFont="1" applyFill="1" applyBorder="1" applyAlignment="1" applyProtection="1">
      <alignment horizontal="center" vertical="center" wrapText="1"/>
    </xf>
    <xf numFmtId="176" fontId="3" fillId="2" borderId="1" xfId="1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0" xfId="1" applyNumberFormat="1" applyFont="1" applyFill="1" applyAlignment="1" applyProtection="1">
      <alignment horizontal="right" vertical="center"/>
    </xf>
    <xf numFmtId="0" fontId="3" fillId="2" borderId="2" xfId="1" applyNumberFormat="1" applyFont="1" applyFill="1" applyBorder="1" applyAlignment="1" applyProtection="1">
      <alignment vertical="center" wrapText="1"/>
    </xf>
    <xf numFmtId="176" fontId="3" fillId="2" borderId="2" xfId="1" applyNumberFormat="1" applyFont="1" applyFill="1" applyBorder="1" applyAlignment="1" applyProtection="1">
      <alignment vertical="center" wrapText="1"/>
    </xf>
    <xf numFmtId="0" fontId="9" fillId="2" borderId="0" xfId="1" applyNumberFormat="1" applyFont="1" applyFill="1" applyAlignment="1" applyProtection="1">
      <alignment horizontal="center" vertical="center" wrapText="1"/>
    </xf>
    <xf numFmtId="0" fontId="3" fillId="2" borderId="0" xfId="3" applyFont="1" applyFill="1" applyAlignment="1">
      <alignment horizontal="right" vertical="center"/>
    </xf>
    <xf numFmtId="0" fontId="3" fillId="2" borderId="0" xfId="1" applyNumberFormat="1" applyFont="1" applyFill="1" applyAlignment="1" applyProtection="1">
      <alignment vertical="center" wrapText="1"/>
    </xf>
    <xf numFmtId="176" fontId="3" fillId="2" borderId="0" xfId="1" applyNumberFormat="1" applyFont="1" applyFill="1" applyAlignment="1" applyProtection="1">
      <alignment vertical="center" wrapText="1"/>
    </xf>
    <xf numFmtId="0" fontId="11" fillId="2" borderId="0" xfId="1" applyNumberFormat="1" applyFont="1" applyFill="1" applyAlignment="1" applyProtection="1">
      <alignment vertical="center" wrapText="1"/>
    </xf>
  </cellXfs>
  <cellStyles count="4">
    <cellStyle name="常规" xfId="0" builtinId="0"/>
    <cellStyle name="常规 2" xfId="2"/>
    <cellStyle name="常规_04-分类改革-预算表" xfId="3"/>
    <cellStyle name="常规_2015年蓝本格式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4"/>
  <sheetViews>
    <sheetView tabSelected="1" workbookViewId="0">
      <selection activeCell="O41" sqref="O41"/>
    </sheetView>
  </sheetViews>
  <sheetFormatPr defaultRowHeight="12.75" x14ac:dyDescent="0.35"/>
  <cols>
    <col min="1" max="1" width="9" style="1" customWidth="1"/>
    <col min="2" max="2" width="32.3984375" style="1" customWidth="1"/>
    <col min="3" max="4" width="14" style="2" customWidth="1"/>
    <col min="5" max="12" width="14" style="1" customWidth="1"/>
    <col min="13" max="14" width="4.86328125" style="1" customWidth="1"/>
    <col min="15" max="203" width="8" style="1" customWidth="1"/>
    <col min="204" max="222" width="9.06640625" style="1"/>
    <col min="223" max="223" width="9" style="1" customWidth="1"/>
    <col min="224" max="224" width="32.3984375" style="1" customWidth="1"/>
    <col min="225" max="226" width="13" style="1" customWidth="1"/>
    <col min="227" max="230" width="11.59765625" style="1" customWidth="1"/>
    <col min="231" max="234" width="10.73046875" style="1" customWidth="1"/>
    <col min="235" max="459" width="8" style="1" customWidth="1"/>
    <col min="460" max="478" width="9.06640625" style="1"/>
    <col min="479" max="479" width="9" style="1" customWidth="1"/>
    <col min="480" max="480" width="32.3984375" style="1" customWidth="1"/>
    <col min="481" max="482" width="13" style="1" customWidth="1"/>
    <col min="483" max="486" width="11.59765625" style="1" customWidth="1"/>
    <col min="487" max="490" width="10.73046875" style="1" customWidth="1"/>
    <col min="491" max="715" width="8" style="1" customWidth="1"/>
    <col min="716" max="734" width="9.06640625" style="1"/>
    <col min="735" max="735" width="9" style="1" customWidth="1"/>
    <col min="736" max="736" width="32.3984375" style="1" customWidth="1"/>
    <col min="737" max="738" width="13" style="1" customWidth="1"/>
    <col min="739" max="742" width="11.59765625" style="1" customWidth="1"/>
    <col min="743" max="746" width="10.73046875" style="1" customWidth="1"/>
    <col min="747" max="971" width="8" style="1" customWidth="1"/>
    <col min="972" max="990" width="9.06640625" style="1"/>
    <col min="991" max="991" width="9" style="1" customWidth="1"/>
    <col min="992" max="992" width="32.3984375" style="1" customWidth="1"/>
    <col min="993" max="994" width="13" style="1" customWidth="1"/>
    <col min="995" max="998" width="11.59765625" style="1" customWidth="1"/>
    <col min="999" max="1002" width="10.73046875" style="1" customWidth="1"/>
    <col min="1003" max="1227" width="8" style="1" customWidth="1"/>
    <col min="1228" max="1246" width="9.06640625" style="1"/>
    <col min="1247" max="1247" width="9" style="1" customWidth="1"/>
    <col min="1248" max="1248" width="32.3984375" style="1" customWidth="1"/>
    <col min="1249" max="1250" width="13" style="1" customWidth="1"/>
    <col min="1251" max="1254" width="11.59765625" style="1" customWidth="1"/>
    <col min="1255" max="1258" width="10.73046875" style="1" customWidth="1"/>
    <col min="1259" max="1483" width="8" style="1" customWidth="1"/>
    <col min="1484" max="1502" width="9.06640625" style="1"/>
    <col min="1503" max="1503" width="9" style="1" customWidth="1"/>
    <col min="1504" max="1504" width="32.3984375" style="1" customWidth="1"/>
    <col min="1505" max="1506" width="13" style="1" customWidth="1"/>
    <col min="1507" max="1510" width="11.59765625" style="1" customWidth="1"/>
    <col min="1511" max="1514" width="10.73046875" style="1" customWidth="1"/>
    <col min="1515" max="1739" width="8" style="1" customWidth="1"/>
    <col min="1740" max="1758" width="9.06640625" style="1"/>
    <col min="1759" max="1759" width="9" style="1" customWidth="1"/>
    <col min="1760" max="1760" width="32.3984375" style="1" customWidth="1"/>
    <col min="1761" max="1762" width="13" style="1" customWidth="1"/>
    <col min="1763" max="1766" width="11.59765625" style="1" customWidth="1"/>
    <col min="1767" max="1770" width="10.73046875" style="1" customWidth="1"/>
    <col min="1771" max="1995" width="8" style="1" customWidth="1"/>
    <col min="1996" max="2014" width="9.06640625" style="1"/>
    <col min="2015" max="2015" width="9" style="1" customWidth="1"/>
    <col min="2016" max="2016" width="32.3984375" style="1" customWidth="1"/>
    <col min="2017" max="2018" width="13" style="1" customWidth="1"/>
    <col min="2019" max="2022" width="11.59765625" style="1" customWidth="1"/>
    <col min="2023" max="2026" width="10.73046875" style="1" customWidth="1"/>
    <col min="2027" max="2251" width="8" style="1" customWidth="1"/>
    <col min="2252" max="2270" width="9.06640625" style="1"/>
    <col min="2271" max="2271" width="9" style="1" customWidth="1"/>
    <col min="2272" max="2272" width="32.3984375" style="1" customWidth="1"/>
    <col min="2273" max="2274" width="13" style="1" customWidth="1"/>
    <col min="2275" max="2278" width="11.59765625" style="1" customWidth="1"/>
    <col min="2279" max="2282" width="10.73046875" style="1" customWidth="1"/>
    <col min="2283" max="2507" width="8" style="1" customWidth="1"/>
    <col min="2508" max="2526" width="9.06640625" style="1"/>
    <col min="2527" max="2527" width="9" style="1" customWidth="1"/>
    <col min="2528" max="2528" width="32.3984375" style="1" customWidth="1"/>
    <col min="2529" max="2530" width="13" style="1" customWidth="1"/>
    <col min="2531" max="2534" width="11.59765625" style="1" customWidth="1"/>
    <col min="2535" max="2538" width="10.73046875" style="1" customWidth="1"/>
    <col min="2539" max="2763" width="8" style="1" customWidth="1"/>
    <col min="2764" max="2782" width="9.06640625" style="1"/>
    <col min="2783" max="2783" width="9" style="1" customWidth="1"/>
    <col min="2784" max="2784" width="32.3984375" style="1" customWidth="1"/>
    <col min="2785" max="2786" width="13" style="1" customWidth="1"/>
    <col min="2787" max="2790" width="11.59765625" style="1" customWidth="1"/>
    <col min="2791" max="2794" width="10.73046875" style="1" customWidth="1"/>
    <col min="2795" max="3019" width="8" style="1" customWidth="1"/>
    <col min="3020" max="3038" width="9.06640625" style="1"/>
    <col min="3039" max="3039" width="9" style="1" customWidth="1"/>
    <col min="3040" max="3040" width="32.3984375" style="1" customWidth="1"/>
    <col min="3041" max="3042" width="13" style="1" customWidth="1"/>
    <col min="3043" max="3046" width="11.59765625" style="1" customWidth="1"/>
    <col min="3047" max="3050" width="10.73046875" style="1" customWidth="1"/>
    <col min="3051" max="3275" width="8" style="1" customWidth="1"/>
    <col min="3276" max="3294" width="9.06640625" style="1"/>
    <col min="3295" max="3295" width="9" style="1" customWidth="1"/>
    <col min="3296" max="3296" width="32.3984375" style="1" customWidth="1"/>
    <col min="3297" max="3298" width="13" style="1" customWidth="1"/>
    <col min="3299" max="3302" width="11.59765625" style="1" customWidth="1"/>
    <col min="3303" max="3306" width="10.73046875" style="1" customWidth="1"/>
    <col min="3307" max="3531" width="8" style="1" customWidth="1"/>
    <col min="3532" max="3550" width="9.06640625" style="1"/>
    <col min="3551" max="3551" width="9" style="1" customWidth="1"/>
    <col min="3552" max="3552" width="32.3984375" style="1" customWidth="1"/>
    <col min="3553" max="3554" width="13" style="1" customWidth="1"/>
    <col min="3555" max="3558" width="11.59765625" style="1" customWidth="1"/>
    <col min="3559" max="3562" width="10.73046875" style="1" customWidth="1"/>
    <col min="3563" max="3787" width="8" style="1" customWidth="1"/>
    <col min="3788" max="3806" width="9.06640625" style="1"/>
    <col min="3807" max="3807" width="9" style="1" customWidth="1"/>
    <col min="3808" max="3808" width="32.3984375" style="1" customWidth="1"/>
    <col min="3809" max="3810" width="13" style="1" customWidth="1"/>
    <col min="3811" max="3814" width="11.59765625" style="1" customWidth="1"/>
    <col min="3815" max="3818" width="10.73046875" style="1" customWidth="1"/>
    <col min="3819" max="4043" width="8" style="1" customWidth="1"/>
    <col min="4044" max="4062" width="9.06640625" style="1"/>
    <col min="4063" max="4063" width="9" style="1" customWidth="1"/>
    <col min="4064" max="4064" width="32.3984375" style="1" customWidth="1"/>
    <col min="4065" max="4066" width="13" style="1" customWidth="1"/>
    <col min="4067" max="4070" width="11.59765625" style="1" customWidth="1"/>
    <col min="4071" max="4074" width="10.73046875" style="1" customWidth="1"/>
    <col min="4075" max="4299" width="8" style="1" customWidth="1"/>
    <col min="4300" max="4318" width="9.06640625" style="1"/>
    <col min="4319" max="4319" width="9" style="1" customWidth="1"/>
    <col min="4320" max="4320" width="32.3984375" style="1" customWidth="1"/>
    <col min="4321" max="4322" width="13" style="1" customWidth="1"/>
    <col min="4323" max="4326" width="11.59765625" style="1" customWidth="1"/>
    <col min="4327" max="4330" width="10.73046875" style="1" customWidth="1"/>
    <col min="4331" max="4555" width="8" style="1" customWidth="1"/>
    <col min="4556" max="4574" width="9.06640625" style="1"/>
    <col min="4575" max="4575" width="9" style="1" customWidth="1"/>
    <col min="4576" max="4576" width="32.3984375" style="1" customWidth="1"/>
    <col min="4577" max="4578" width="13" style="1" customWidth="1"/>
    <col min="4579" max="4582" width="11.59765625" style="1" customWidth="1"/>
    <col min="4583" max="4586" width="10.73046875" style="1" customWidth="1"/>
    <col min="4587" max="4811" width="8" style="1" customWidth="1"/>
    <col min="4812" max="4830" width="9.06640625" style="1"/>
    <col min="4831" max="4831" width="9" style="1" customWidth="1"/>
    <col min="4832" max="4832" width="32.3984375" style="1" customWidth="1"/>
    <col min="4833" max="4834" width="13" style="1" customWidth="1"/>
    <col min="4835" max="4838" width="11.59765625" style="1" customWidth="1"/>
    <col min="4839" max="4842" width="10.73046875" style="1" customWidth="1"/>
    <col min="4843" max="5067" width="8" style="1" customWidth="1"/>
    <col min="5068" max="5086" width="9.06640625" style="1"/>
    <col min="5087" max="5087" width="9" style="1" customWidth="1"/>
    <col min="5088" max="5088" width="32.3984375" style="1" customWidth="1"/>
    <col min="5089" max="5090" width="13" style="1" customWidth="1"/>
    <col min="5091" max="5094" width="11.59765625" style="1" customWidth="1"/>
    <col min="5095" max="5098" width="10.73046875" style="1" customWidth="1"/>
    <col min="5099" max="5323" width="8" style="1" customWidth="1"/>
    <col min="5324" max="5342" width="9.06640625" style="1"/>
    <col min="5343" max="5343" width="9" style="1" customWidth="1"/>
    <col min="5344" max="5344" width="32.3984375" style="1" customWidth="1"/>
    <col min="5345" max="5346" width="13" style="1" customWidth="1"/>
    <col min="5347" max="5350" width="11.59765625" style="1" customWidth="1"/>
    <col min="5351" max="5354" width="10.73046875" style="1" customWidth="1"/>
    <col min="5355" max="5579" width="8" style="1" customWidth="1"/>
    <col min="5580" max="5598" width="9.06640625" style="1"/>
    <col min="5599" max="5599" width="9" style="1" customWidth="1"/>
    <col min="5600" max="5600" width="32.3984375" style="1" customWidth="1"/>
    <col min="5601" max="5602" width="13" style="1" customWidth="1"/>
    <col min="5603" max="5606" width="11.59765625" style="1" customWidth="1"/>
    <col min="5607" max="5610" width="10.73046875" style="1" customWidth="1"/>
    <col min="5611" max="5835" width="8" style="1" customWidth="1"/>
    <col min="5836" max="5854" width="9.06640625" style="1"/>
    <col min="5855" max="5855" width="9" style="1" customWidth="1"/>
    <col min="5856" max="5856" width="32.3984375" style="1" customWidth="1"/>
    <col min="5857" max="5858" width="13" style="1" customWidth="1"/>
    <col min="5859" max="5862" width="11.59765625" style="1" customWidth="1"/>
    <col min="5863" max="5866" width="10.73046875" style="1" customWidth="1"/>
    <col min="5867" max="6091" width="8" style="1" customWidth="1"/>
    <col min="6092" max="6110" width="9.06640625" style="1"/>
    <col min="6111" max="6111" width="9" style="1" customWidth="1"/>
    <col min="6112" max="6112" width="32.3984375" style="1" customWidth="1"/>
    <col min="6113" max="6114" width="13" style="1" customWidth="1"/>
    <col min="6115" max="6118" width="11.59765625" style="1" customWidth="1"/>
    <col min="6119" max="6122" width="10.73046875" style="1" customWidth="1"/>
    <col min="6123" max="6347" width="8" style="1" customWidth="1"/>
    <col min="6348" max="6366" width="9.06640625" style="1"/>
    <col min="6367" max="6367" width="9" style="1" customWidth="1"/>
    <col min="6368" max="6368" width="32.3984375" style="1" customWidth="1"/>
    <col min="6369" max="6370" width="13" style="1" customWidth="1"/>
    <col min="6371" max="6374" width="11.59765625" style="1" customWidth="1"/>
    <col min="6375" max="6378" width="10.73046875" style="1" customWidth="1"/>
    <col min="6379" max="6603" width="8" style="1" customWidth="1"/>
    <col min="6604" max="6622" width="9.06640625" style="1"/>
    <col min="6623" max="6623" width="9" style="1" customWidth="1"/>
    <col min="6624" max="6624" width="32.3984375" style="1" customWidth="1"/>
    <col min="6625" max="6626" width="13" style="1" customWidth="1"/>
    <col min="6627" max="6630" width="11.59765625" style="1" customWidth="1"/>
    <col min="6631" max="6634" width="10.73046875" style="1" customWidth="1"/>
    <col min="6635" max="6859" width="8" style="1" customWidth="1"/>
    <col min="6860" max="6878" width="9.06640625" style="1"/>
    <col min="6879" max="6879" width="9" style="1" customWidth="1"/>
    <col min="6880" max="6880" width="32.3984375" style="1" customWidth="1"/>
    <col min="6881" max="6882" width="13" style="1" customWidth="1"/>
    <col min="6883" max="6886" width="11.59765625" style="1" customWidth="1"/>
    <col min="6887" max="6890" width="10.73046875" style="1" customWidth="1"/>
    <col min="6891" max="7115" width="8" style="1" customWidth="1"/>
    <col min="7116" max="7134" width="9.06640625" style="1"/>
    <col min="7135" max="7135" width="9" style="1" customWidth="1"/>
    <col min="7136" max="7136" width="32.3984375" style="1" customWidth="1"/>
    <col min="7137" max="7138" width="13" style="1" customWidth="1"/>
    <col min="7139" max="7142" width="11.59765625" style="1" customWidth="1"/>
    <col min="7143" max="7146" width="10.73046875" style="1" customWidth="1"/>
    <col min="7147" max="7371" width="8" style="1" customWidth="1"/>
    <col min="7372" max="7390" width="9.06640625" style="1"/>
    <col min="7391" max="7391" width="9" style="1" customWidth="1"/>
    <col min="7392" max="7392" width="32.3984375" style="1" customWidth="1"/>
    <col min="7393" max="7394" width="13" style="1" customWidth="1"/>
    <col min="7395" max="7398" width="11.59765625" style="1" customWidth="1"/>
    <col min="7399" max="7402" width="10.73046875" style="1" customWidth="1"/>
    <col min="7403" max="7627" width="8" style="1" customWidth="1"/>
    <col min="7628" max="7646" width="9.06640625" style="1"/>
    <col min="7647" max="7647" width="9" style="1" customWidth="1"/>
    <col min="7648" max="7648" width="32.3984375" style="1" customWidth="1"/>
    <col min="7649" max="7650" width="13" style="1" customWidth="1"/>
    <col min="7651" max="7654" width="11.59765625" style="1" customWidth="1"/>
    <col min="7655" max="7658" width="10.73046875" style="1" customWidth="1"/>
    <col min="7659" max="7883" width="8" style="1" customWidth="1"/>
    <col min="7884" max="7902" width="9.06640625" style="1"/>
    <col min="7903" max="7903" width="9" style="1" customWidth="1"/>
    <col min="7904" max="7904" width="32.3984375" style="1" customWidth="1"/>
    <col min="7905" max="7906" width="13" style="1" customWidth="1"/>
    <col min="7907" max="7910" width="11.59765625" style="1" customWidth="1"/>
    <col min="7911" max="7914" width="10.73046875" style="1" customWidth="1"/>
    <col min="7915" max="8139" width="8" style="1" customWidth="1"/>
    <col min="8140" max="8158" width="9.06640625" style="1"/>
    <col min="8159" max="8159" width="9" style="1" customWidth="1"/>
    <col min="8160" max="8160" width="32.3984375" style="1" customWidth="1"/>
    <col min="8161" max="8162" width="13" style="1" customWidth="1"/>
    <col min="8163" max="8166" width="11.59765625" style="1" customWidth="1"/>
    <col min="8167" max="8170" width="10.73046875" style="1" customWidth="1"/>
    <col min="8171" max="8395" width="8" style="1" customWidth="1"/>
    <col min="8396" max="8414" width="9.06640625" style="1"/>
    <col min="8415" max="8415" width="9" style="1" customWidth="1"/>
    <col min="8416" max="8416" width="32.3984375" style="1" customWidth="1"/>
    <col min="8417" max="8418" width="13" style="1" customWidth="1"/>
    <col min="8419" max="8422" width="11.59765625" style="1" customWidth="1"/>
    <col min="8423" max="8426" width="10.73046875" style="1" customWidth="1"/>
    <col min="8427" max="8651" width="8" style="1" customWidth="1"/>
    <col min="8652" max="8670" width="9.06640625" style="1"/>
    <col min="8671" max="8671" width="9" style="1" customWidth="1"/>
    <col min="8672" max="8672" width="32.3984375" style="1" customWidth="1"/>
    <col min="8673" max="8674" width="13" style="1" customWidth="1"/>
    <col min="8675" max="8678" width="11.59765625" style="1" customWidth="1"/>
    <col min="8679" max="8682" width="10.73046875" style="1" customWidth="1"/>
    <col min="8683" max="8907" width="8" style="1" customWidth="1"/>
    <col min="8908" max="8926" width="9.06640625" style="1"/>
    <col min="8927" max="8927" width="9" style="1" customWidth="1"/>
    <col min="8928" max="8928" width="32.3984375" style="1" customWidth="1"/>
    <col min="8929" max="8930" width="13" style="1" customWidth="1"/>
    <col min="8931" max="8934" width="11.59765625" style="1" customWidth="1"/>
    <col min="8935" max="8938" width="10.73046875" style="1" customWidth="1"/>
    <col min="8939" max="9163" width="8" style="1" customWidth="1"/>
    <col min="9164" max="9182" width="9.06640625" style="1"/>
    <col min="9183" max="9183" width="9" style="1" customWidth="1"/>
    <col min="9184" max="9184" width="32.3984375" style="1" customWidth="1"/>
    <col min="9185" max="9186" width="13" style="1" customWidth="1"/>
    <col min="9187" max="9190" width="11.59765625" style="1" customWidth="1"/>
    <col min="9191" max="9194" width="10.73046875" style="1" customWidth="1"/>
    <col min="9195" max="9419" width="8" style="1" customWidth="1"/>
    <col min="9420" max="9438" width="9.06640625" style="1"/>
    <col min="9439" max="9439" width="9" style="1" customWidth="1"/>
    <col min="9440" max="9440" width="32.3984375" style="1" customWidth="1"/>
    <col min="9441" max="9442" width="13" style="1" customWidth="1"/>
    <col min="9443" max="9446" width="11.59765625" style="1" customWidth="1"/>
    <col min="9447" max="9450" width="10.73046875" style="1" customWidth="1"/>
    <col min="9451" max="9675" width="8" style="1" customWidth="1"/>
    <col min="9676" max="9694" width="9.06640625" style="1"/>
    <col min="9695" max="9695" width="9" style="1" customWidth="1"/>
    <col min="9696" max="9696" width="32.3984375" style="1" customWidth="1"/>
    <col min="9697" max="9698" width="13" style="1" customWidth="1"/>
    <col min="9699" max="9702" width="11.59765625" style="1" customWidth="1"/>
    <col min="9703" max="9706" width="10.73046875" style="1" customWidth="1"/>
    <col min="9707" max="9931" width="8" style="1" customWidth="1"/>
    <col min="9932" max="9950" width="9.06640625" style="1"/>
    <col min="9951" max="9951" width="9" style="1" customWidth="1"/>
    <col min="9952" max="9952" width="32.3984375" style="1" customWidth="1"/>
    <col min="9953" max="9954" width="13" style="1" customWidth="1"/>
    <col min="9955" max="9958" width="11.59765625" style="1" customWidth="1"/>
    <col min="9959" max="9962" width="10.73046875" style="1" customWidth="1"/>
    <col min="9963" max="10187" width="8" style="1" customWidth="1"/>
    <col min="10188" max="10206" width="9.06640625" style="1"/>
    <col min="10207" max="10207" width="9" style="1" customWidth="1"/>
    <col min="10208" max="10208" width="32.3984375" style="1" customWidth="1"/>
    <col min="10209" max="10210" width="13" style="1" customWidth="1"/>
    <col min="10211" max="10214" width="11.59765625" style="1" customWidth="1"/>
    <col min="10215" max="10218" width="10.73046875" style="1" customWidth="1"/>
    <col min="10219" max="10443" width="8" style="1" customWidth="1"/>
    <col min="10444" max="10462" width="9.06640625" style="1"/>
    <col min="10463" max="10463" width="9" style="1" customWidth="1"/>
    <col min="10464" max="10464" width="32.3984375" style="1" customWidth="1"/>
    <col min="10465" max="10466" width="13" style="1" customWidth="1"/>
    <col min="10467" max="10470" width="11.59765625" style="1" customWidth="1"/>
    <col min="10471" max="10474" width="10.73046875" style="1" customWidth="1"/>
    <col min="10475" max="10699" width="8" style="1" customWidth="1"/>
    <col min="10700" max="10718" width="9.06640625" style="1"/>
    <col min="10719" max="10719" width="9" style="1" customWidth="1"/>
    <col min="10720" max="10720" width="32.3984375" style="1" customWidth="1"/>
    <col min="10721" max="10722" width="13" style="1" customWidth="1"/>
    <col min="10723" max="10726" width="11.59765625" style="1" customWidth="1"/>
    <col min="10727" max="10730" width="10.73046875" style="1" customWidth="1"/>
    <col min="10731" max="10955" width="8" style="1" customWidth="1"/>
    <col min="10956" max="10974" width="9.06640625" style="1"/>
    <col min="10975" max="10975" width="9" style="1" customWidth="1"/>
    <col min="10976" max="10976" width="32.3984375" style="1" customWidth="1"/>
    <col min="10977" max="10978" width="13" style="1" customWidth="1"/>
    <col min="10979" max="10982" width="11.59765625" style="1" customWidth="1"/>
    <col min="10983" max="10986" width="10.73046875" style="1" customWidth="1"/>
    <col min="10987" max="11211" width="8" style="1" customWidth="1"/>
    <col min="11212" max="11230" width="9.06640625" style="1"/>
    <col min="11231" max="11231" width="9" style="1" customWidth="1"/>
    <col min="11232" max="11232" width="32.3984375" style="1" customWidth="1"/>
    <col min="11233" max="11234" width="13" style="1" customWidth="1"/>
    <col min="11235" max="11238" width="11.59765625" style="1" customWidth="1"/>
    <col min="11239" max="11242" width="10.73046875" style="1" customWidth="1"/>
    <col min="11243" max="11467" width="8" style="1" customWidth="1"/>
    <col min="11468" max="11486" width="9.06640625" style="1"/>
    <col min="11487" max="11487" width="9" style="1" customWidth="1"/>
    <col min="11488" max="11488" width="32.3984375" style="1" customWidth="1"/>
    <col min="11489" max="11490" width="13" style="1" customWidth="1"/>
    <col min="11491" max="11494" width="11.59765625" style="1" customWidth="1"/>
    <col min="11495" max="11498" width="10.73046875" style="1" customWidth="1"/>
    <col min="11499" max="11723" width="8" style="1" customWidth="1"/>
    <col min="11724" max="11742" width="9.06640625" style="1"/>
    <col min="11743" max="11743" width="9" style="1" customWidth="1"/>
    <col min="11744" max="11744" width="32.3984375" style="1" customWidth="1"/>
    <col min="11745" max="11746" width="13" style="1" customWidth="1"/>
    <col min="11747" max="11750" width="11.59765625" style="1" customWidth="1"/>
    <col min="11751" max="11754" width="10.73046875" style="1" customWidth="1"/>
    <col min="11755" max="11979" width="8" style="1" customWidth="1"/>
    <col min="11980" max="11998" width="9.06640625" style="1"/>
    <col min="11999" max="11999" width="9" style="1" customWidth="1"/>
    <col min="12000" max="12000" width="32.3984375" style="1" customWidth="1"/>
    <col min="12001" max="12002" width="13" style="1" customWidth="1"/>
    <col min="12003" max="12006" width="11.59765625" style="1" customWidth="1"/>
    <col min="12007" max="12010" width="10.73046875" style="1" customWidth="1"/>
    <col min="12011" max="12235" width="8" style="1" customWidth="1"/>
    <col min="12236" max="12254" width="9.06640625" style="1"/>
    <col min="12255" max="12255" width="9" style="1" customWidth="1"/>
    <col min="12256" max="12256" width="32.3984375" style="1" customWidth="1"/>
    <col min="12257" max="12258" width="13" style="1" customWidth="1"/>
    <col min="12259" max="12262" width="11.59765625" style="1" customWidth="1"/>
    <col min="12263" max="12266" width="10.73046875" style="1" customWidth="1"/>
    <col min="12267" max="12491" width="8" style="1" customWidth="1"/>
    <col min="12492" max="12510" width="9.06640625" style="1"/>
    <col min="12511" max="12511" width="9" style="1" customWidth="1"/>
    <col min="12512" max="12512" width="32.3984375" style="1" customWidth="1"/>
    <col min="12513" max="12514" width="13" style="1" customWidth="1"/>
    <col min="12515" max="12518" width="11.59765625" style="1" customWidth="1"/>
    <col min="12519" max="12522" width="10.73046875" style="1" customWidth="1"/>
    <col min="12523" max="12747" width="8" style="1" customWidth="1"/>
    <col min="12748" max="12766" width="9.06640625" style="1"/>
    <col min="12767" max="12767" width="9" style="1" customWidth="1"/>
    <col min="12768" max="12768" width="32.3984375" style="1" customWidth="1"/>
    <col min="12769" max="12770" width="13" style="1" customWidth="1"/>
    <col min="12771" max="12774" width="11.59765625" style="1" customWidth="1"/>
    <col min="12775" max="12778" width="10.73046875" style="1" customWidth="1"/>
    <col min="12779" max="13003" width="8" style="1" customWidth="1"/>
    <col min="13004" max="13022" width="9.06640625" style="1"/>
    <col min="13023" max="13023" width="9" style="1" customWidth="1"/>
    <col min="13024" max="13024" width="32.3984375" style="1" customWidth="1"/>
    <col min="13025" max="13026" width="13" style="1" customWidth="1"/>
    <col min="13027" max="13030" width="11.59765625" style="1" customWidth="1"/>
    <col min="13031" max="13034" width="10.73046875" style="1" customWidth="1"/>
    <col min="13035" max="13259" width="8" style="1" customWidth="1"/>
    <col min="13260" max="13278" width="9.06640625" style="1"/>
    <col min="13279" max="13279" width="9" style="1" customWidth="1"/>
    <col min="13280" max="13280" width="32.3984375" style="1" customWidth="1"/>
    <col min="13281" max="13282" width="13" style="1" customWidth="1"/>
    <col min="13283" max="13286" width="11.59765625" style="1" customWidth="1"/>
    <col min="13287" max="13290" width="10.73046875" style="1" customWidth="1"/>
    <col min="13291" max="13515" width="8" style="1" customWidth="1"/>
    <col min="13516" max="13534" width="9.06640625" style="1"/>
    <col min="13535" max="13535" width="9" style="1" customWidth="1"/>
    <col min="13536" max="13536" width="32.3984375" style="1" customWidth="1"/>
    <col min="13537" max="13538" width="13" style="1" customWidth="1"/>
    <col min="13539" max="13542" width="11.59765625" style="1" customWidth="1"/>
    <col min="13543" max="13546" width="10.73046875" style="1" customWidth="1"/>
    <col min="13547" max="13771" width="8" style="1" customWidth="1"/>
    <col min="13772" max="13790" width="9.06640625" style="1"/>
    <col min="13791" max="13791" width="9" style="1" customWidth="1"/>
    <col min="13792" max="13792" width="32.3984375" style="1" customWidth="1"/>
    <col min="13793" max="13794" width="13" style="1" customWidth="1"/>
    <col min="13795" max="13798" width="11.59765625" style="1" customWidth="1"/>
    <col min="13799" max="13802" width="10.73046875" style="1" customWidth="1"/>
    <col min="13803" max="14027" width="8" style="1" customWidth="1"/>
    <col min="14028" max="14046" width="9.06640625" style="1"/>
    <col min="14047" max="14047" width="9" style="1" customWidth="1"/>
    <col min="14048" max="14048" width="32.3984375" style="1" customWidth="1"/>
    <col min="14049" max="14050" width="13" style="1" customWidth="1"/>
    <col min="14051" max="14054" width="11.59765625" style="1" customWidth="1"/>
    <col min="14055" max="14058" width="10.73046875" style="1" customWidth="1"/>
    <col min="14059" max="14283" width="8" style="1" customWidth="1"/>
    <col min="14284" max="14302" width="9.06640625" style="1"/>
    <col min="14303" max="14303" width="9" style="1" customWidth="1"/>
    <col min="14304" max="14304" width="32.3984375" style="1" customWidth="1"/>
    <col min="14305" max="14306" width="13" style="1" customWidth="1"/>
    <col min="14307" max="14310" width="11.59765625" style="1" customWidth="1"/>
    <col min="14311" max="14314" width="10.73046875" style="1" customWidth="1"/>
    <col min="14315" max="14539" width="8" style="1" customWidth="1"/>
    <col min="14540" max="14558" width="9.06640625" style="1"/>
    <col min="14559" max="14559" width="9" style="1" customWidth="1"/>
    <col min="14560" max="14560" width="32.3984375" style="1" customWidth="1"/>
    <col min="14561" max="14562" width="13" style="1" customWidth="1"/>
    <col min="14563" max="14566" width="11.59765625" style="1" customWidth="1"/>
    <col min="14567" max="14570" width="10.73046875" style="1" customWidth="1"/>
    <col min="14571" max="14795" width="8" style="1" customWidth="1"/>
    <col min="14796" max="14814" width="9.06640625" style="1"/>
    <col min="14815" max="14815" width="9" style="1" customWidth="1"/>
    <col min="14816" max="14816" width="32.3984375" style="1" customWidth="1"/>
    <col min="14817" max="14818" width="13" style="1" customWidth="1"/>
    <col min="14819" max="14822" width="11.59765625" style="1" customWidth="1"/>
    <col min="14823" max="14826" width="10.73046875" style="1" customWidth="1"/>
    <col min="14827" max="15051" width="8" style="1" customWidth="1"/>
    <col min="15052" max="15070" width="9.06640625" style="1"/>
    <col min="15071" max="15071" width="9" style="1" customWidth="1"/>
    <col min="15072" max="15072" width="32.3984375" style="1" customWidth="1"/>
    <col min="15073" max="15074" width="13" style="1" customWidth="1"/>
    <col min="15075" max="15078" width="11.59765625" style="1" customWidth="1"/>
    <col min="15079" max="15082" width="10.73046875" style="1" customWidth="1"/>
    <col min="15083" max="15307" width="8" style="1" customWidth="1"/>
    <col min="15308" max="15326" width="9.06640625" style="1"/>
    <col min="15327" max="15327" width="9" style="1" customWidth="1"/>
    <col min="15328" max="15328" width="32.3984375" style="1" customWidth="1"/>
    <col min="15329" max="15330" width="13" style="1" customWidth="1"/>
    <col min="15331" max="15334" width="11.59765625" style="1" customWidth="1"/>
    <col min="15335" max="15338" width="10.73046875" style="1" customWidth="1"/>
    <col min="15339" max="15563" width="8" style="1" customWidth="1"/>
    <col min="15564" max="15582" width="9.06640625" style="1"/>
    <col min="15583" max="15583" width="9" style="1" customWidth="1"/>
    <col min="15584" max="15584" width="32.3984375" style="1" customWidth="1"/>
    <col min="15585" max="15586" width="13" style="1" customWidth="1"/>
    <col min="15587" max="15590" width="11.59765625" style="1" customWidth="1"/>
    <col min="15591" max="15594" width="10.73046875" style="1" customWidth="1"/>
    <col min="15595" max="15819" width="8" style="1" customWidth="1"/>
    <col min="15820" max="15838" width="9.06640625" style="1"/>
    <col min="15839" max="15839" width="9" style="1" customWidth="1"/>
    <col min="15840" max="15840" width="32.3984375" style="1" customWidth="1"/>
    <col min="15841" max="15842" width="13" style="1" customWidth="1"/>
    <col min="15843" max="15846" width="11.59765625" style="1" customWidth="1"/>
    <col min="15847" max="15850" width="10.73046875" style="1" customWidth="1"/>
    <col min="15851" max="16075" width="8" style="1" customWidth="1"/>
    <col min="16076" max="16094" width="9.06640625" style="1"/>
    <col min="16095" max="16095" width="9" style="1" customWidth="1"/>
    <col min="16096" max="16096" width="32.3984375" style="1" customWidth="1"/>
    <col min="16097" max="16098" width="13" style="1" customWidth="1"/>
    <col min="16099" max="16102" width="11.59765625" style="1" customWidth="1"/>
    <col min="16103" max="16106" width="10.73046875" style="1" customWidth="1"/>
    <col min="16107" max="16331" width="8" style="1" customWidth="1"/>
    <col min="16332" max="16384" width="9.06640625" style="1"/>
  </cols>
  <sheetData>
    <row r="1" spans="1:12" s="1" customFormat="1" x14ac:dyDescent="0.35">
      <c r="A1" s="23"/>
      <c r="B1" s="21"/>
      <c r="C1" s="22"/>
      <c r="D1" s="22"/>
      <c r="E1" s="21"/>
      <c r="F1" s="21"/>
      <c r="G1" s="21"/>
      <c r="H1" s="21"/>
      <c r="I1" s="21"/>
      <c r="J1" s="21"/>
      <c r="K1" s="21"/>
      <c r="L1" s="20" t="s">
        <v>75</v>
      </c>
    </row>
    <row r="2" spans="1:12" s="1" customFormat="1" ht="20.25" customHeight="1" x14ac:dyDescent="0.35">
      <c r="A2" s="19" t="s">
        <v>74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s="1" customFormat="1" ht="12.75" customHeight="1" x14ac:dyDescent="0.35">
      <c r="A3" s="17"/>
      <c r="B3" s="17"/>
      <c r="C3" s="18"/>
      <c r="D3" s="18"/>
      <c r="E3" s="17"/>
      <c r="F3" s="17"/>
      <c r="G3" s="17"/>
      <c r="H3" s="17"/>
      <c r="I3" s="17"/>
      <c r="J3" s="16"/>
      <c r="K3" s="17"/>
      <c r="L3" s="16" t="s">
        <v>73</v>
      </c>
    </row>
    <row r="4" spans="1:12" s="1" customFormat="1" ht="29.25" customHeight="1" x14ac:dyDescent="0.35">
      <c r="A4" s="15" t="s">
        <v>72</v>
      </c>
      <c r="B4" s="15" t="s">
        <v>71</v>
      </c>
      <c r="C4" s="14" t="s">
        <v>70</v>
      </c>
      <c r="D4" s="14"/>
      <c r="E4" s="12" t="s">
        <v>69</v>
      </c>
      <c r="F4" s="12"/>
      <c r="G4" s="12"/>
      <c r="H4" s="12"/>
      <c r="I4" s="12" t="s">
        <v>68</v>
      </c>
      <c r="J4" s="12"/>
      <c r="K4" s="12" t="s">
        <v>67</v>
      </c>
      <c r="L4" s="12"/>
    </row>
    <row r="5" spans="1:12" s="1" customFormat="1" x14ac:dyDescent="0.35">
      <c r="A5" s="15"/>
      <c r="B5" s="15"/>
      <c r="C5" s="14" t="s">
        <v>66</v>
      </c>
      <c r="D5" s="14" t="s">
        <v>65</v>
      </c>
      <c r="E5" s="12" t="s">
        <v>64</v>
      </c>
      <c r="F5" s="12"/>
      <c r="G5" s="12"/>
      <c r="H5" s="12" t="s">
        <v>63</v>
      </c>
      <c r="I5" s="12" t="s">
        <v>62</v>
      </c>
      <c r="J5" s="12" t="s">
        <v>61</v>
      </c>
      <c r="K5" s="12" t="s">
        <v>62</v>
      </c>
      <c r="L5" s="12" t="s">
        <v>61</v>
      </c>
    </row>
    <row r="6" spans="1:12" s="1" customFormat="1" x14ac:dyDescent="0.35">
      <c r="A6" s="15"/>
      <c r="B6" s="15"/>
      <c r="C6" s="14"/>
      <c r="D6" s="14">
        <v>8</v>
      </c>
      <c r="E6" s="13" t="s">
        <v>60</v>
      </c>
      <c r="F6" s="13" t="s">
        <v>59</v>
      </c>
      <c r="G6" s="13" t="s">
        <v>58</v>
      </c>
      <c r="H6" s="12">
        <v>10</v>
      </c>
      <c r="I6" s="12" t="s">
        <v>57</v>
      </c>
      <c r="J6" s="12" t="s">
        <v>56</v>
      </c>
      <c r="K6" s="12" t="s">
        <v>57</v>
      </c>
      <c r="L6" s="12" t="s">
        <v>56</v>
      </c>
    </row>
    <row r="7" spans="1:12" s="1" customFormat="1" x14ac:dyDescent="0.35">
      <c r="A7" s="7">
        <v>202</v>
      </c>
      <c r="B7" s="7" t="s">
        <v>55</v>
      </c>
      <c r="C7" s="6">
        <v>980</v>
      </c>
      <c r="D7" s="6">
        <f>C7</f>
        <v>980</v>
      </c>
      <c r="E7" s="5">
        <v>1504</v>
      </c>
      <c r="F7" s="5">
        <v>0</v>
      </c>
      <c r="G7" s="5">
        <v>1504</v>
      </c>
      <c r="H7" s="5">
        <f>E7</f>
        <v>1504</v>
      </c>
      <c r="I7" s="5">
        <f>E7-C7</f>
        <v>524</v>
      </c>
      <c r="J7" s="4">
        <f>I7/C7</f>
        <v>0.53469387755102038</v>
      </c>
      <c r="K7" s="5">
        <f>H7-D7</f>
        <v>524</v>
      </c>
      <c r="L7" s="4">
        <f>K7/D7</f>
        <v>0.53469387755102038</v>
      </c>
    </row>
    <row r="8" spans="1:12" s="1" customFormat="1" x14ac:dyDescent="0.35">
      <c r="A8" s="7" t="s">
        <v>54</v>
      </c>
      <c r="B8" s="7" t="s">
        <v>53</v>
      </c>
      <c r="C8" s="6">
        <v>116</v>
      </c>
      <c r="D8" s="6">
        <f>C8</f>
        <v>116</v>
      </c>
      <c r="E8" s="5">
        <v>0</v>
      </c>
      <c r="F8" s="5">
        <v>0</v>
      </c>
      <c r="G8" s="5">
        <v>0</v>
      </c>
      <c r="H8" s="5">
        <f>E8</f>
        <v>0</v>
      </c>
      <c r="I8" s="5">
        <f>E8-C8</f>
        <v>-116</v>
      </c>
      <c r="J8" s="4">
        <f>I8/C8</f>
        <v>-1</v>
      </c>
      <c r="K8" s="5">
        <f>H8-D8</f>
        <v>-116</v>
      </c>
      <c r="L8" s="4">
        <f>K8/D8</f>
        <v>-1</v>
      </c>
    </row>
    <row r="9" spans="1:12" s="1" customFormat="1" x14ac:dyDescent="0.35">
      <c r="A9" s="8" t="s">
        <v>52</v>
      </c>
      <c r="B9" s="8" t="s">
        <v>51</v>
      </c>
      <c r="C9" s="6">
        <v>116</v>
      </c>
      <c r="D9" s="6">
        <f>C9</f>
        <v>116</v>
      </c>
      <c r="E9" s="5">
        <v>0</v>
      </c>
      <c r="F9" s="5">
        <v>0</v>
      </c>
      <c r="G9" s="5">
        <v>0</v>
      </c>
      <c r="H9" s="5">
        <f>E9</f>
        <v>0</v>
      </c>
      <c r="I9" s="5">
        <f>E9-C9</f>
        <v>-116</v>
      </c>
      <c r="J9" s="4">
        <f>I9/C9</f>
        <v>-1</v>
      </c>
      <c r="K9" s="5">
        <f>H9-D9</f>
        <v>-116</v>
      </c>
      <c r="L9" s="4">
        <f>K9/D9</f>
        <v>-1</v>
      </c>
    </row>
    <row r="10" spans="1:12" s="1" customFormat="1" x14ac:dyDescent="0.35">
      <c r="A10" s="7">
        <v>20204</v>
      </c>
      <c r="B10" s="7" t="s">
        <v>50</v>
      </c>
      <c r="C10" s="6">
        <v>864</v>
      </c>
      <c r="D10" s="6">
        <f>C10</f>
        <v>864</v>
      </c>
      <c r="E10" s="5">
        <v>1424</v>
      </c>
      <c r="F10" s="5">
        <v>0</v>
      </c>
      <c r="G10" s="5">
        <v>1424</v>
      </c>
      <c r="H10" s="5">
        <f>E10</f>
        <v>1424</v>
      </c>
      <c r="I10" s="5">
        <f>E10-C10</f>
        <v>560</v>
      </c>
      <c r="J10" s="4">
        <f>I10/C10</f>
        <v>0.64814814814814814</v>
      </c>
      <c r="K10" s="5">
        <f>H10-D10</f>
        <v>560</v>
      </c>
      <c r="L10" s="4">
        <f>K10/D10</f>
        <v>0.64814814814814814</v>
      </c>
    </row>
    <row r="11" spans="1:12" s="1" customFormat="1" x14ac:dyDescent="0.35">
      <c r="A11" s="8">
        <v>2020401</v>
      </c>
      <c r="B11" s="8" t="s">
        <v>49</v>
      </c>
      <c r="C11" s="6">
        <v>14</v>
      </c>
      <c r="D11" s="6">
        <f>C11</f>
        <v>14</v>
      </c>
      <c r="E11" s="5">
        <v>14</v>
      </c>
      <c r="F11" s="5">
        <v>0</v>
      </c>
      <c r="G11" s="5">
        <v>14</v>
      </c>
      <c r="H11" s="5">
        <f>E11</f>
        <v>14</v>
      </c>
      <c r="I11" s="5">
        <f>E11-C11</f>
        <v>0</v>
      </c>
      <c r="J11" s="4">
        <f>I11/C11</f>
        <v>0</v>
      </c>
      <c r="K11" s="5">
        <f>H11-D11</f>
        <v>0</v>
      </c>
      <c r="L11" s="4">
        <f>K11/D11</f>
        <v>0</v>
      </c>
    </row>
    <row r="12" spans="1:12" s="1" customFormat="1" x14ac:dyDescent="0.35">
      <c r="A12" s="8">
        <v>2020402</v>
      </c>
      <c r="B12" s="8" t="s">
        <v>48</v>
      </c>
      <c r="C12" s="6">
        <v>850</v>
      </c>
      <c r="D12" s="6">
        <f>C12</f>
        <v>850</v>
      </c>
      <c r="E12" s="5">
        <v>1410</v>
      </c>
      <c r="F12" s="5">
        <v>0</v>
      </c>
      <c r="G12" s="5">
        <v>1410</v>
      </c>
      <c r="H12" s="5">
        <f>E12</f>
        <v>1410</v>
      </c>
      <c r="I12" s="5">
        <f>E12-C12</f>
        <v>560</v>
      </c>
      <c r="J12" s="4">
        <f>I12/C12</f>
        <v>0.6588235294117647</v>
      </c>
      <c r="K12" s="5">
        <f>H12-D12</f>
        <v>560</v>
      </c>
      <c r="L12" s="4">
        <f>K12/D12</f>
        <v>0.6588235294117647</v>
      </c>
    </row>
    <row r="13" spans="1:12" s="1" customFormat="1" x14ac:dyDescent="0.35">
      <c r="A13" s="10" t="s">
        <v>47</v>
      </c>
      <c r="B13" s="10" t="s">
        <v>46</v>
      </c>
      <c r="C13" s="6">
        <v>0</v>
      </c>
      <c r="D13" s="6">
        <f>C13</f>
        <v>0</v>
      </c>
      <c r="E13" s="5">
        <v>80</v>
      </c>
      <c r="F13" s="5">
        <v>0</v>
      </c>
      <c r="G13" s="5">
        <v>80</v>
      </c>
      <c r="H13" s="5">
        <f>E13</f>
        <v>80</v>
      </c>
      <c r="I13" s="5">
        <f>E13-C13</f>
        <v>80</v>
      </c>
      <c r="J13" s="4"/>
      <c r="K13" s="5">
        <f>H13-D13</f>
        <v>80</v>
      </c>
      <c r="L13" s="4"/>
    </row>
    <row r="14" spans="1:12" s="1" customFormat="1" x14ac:dyDescent="0.35">
      <c r="A14" s="11" t="s">
        <v>45</v>
      </c>
      <c r="B14" s="11" t="s">
        <v>44</v>
      </c>
      <c r="C14" s="6">
        <v>0</v>
      </c>
      <c r="D14" s="6">
        <f>C14</f>
        <v>0</v>
      </c>
      <c r="E14" s="5">
        <v>80</v>
      </c>
      <c r="F14" s="5">
        <v>0</v>
      </c>
      <c r="G14" s="5">
        <v>80</v>
      </c>
      <c r="H14" s="5">
        <f>E14</f>
        <v>80</v>
      </c>
      <c r="I14" s="5">
        <f>E14-C14</f>
        <v>80</v>
      </c>
      <c r="J14" s="4"/>
      <c r="K14" s="5">
        <f>H14-D14</f>
        <v>80</v>
      </c>
      <c r="L14" s="4"/>
    </row>
    <row r="15" spans="1:12" s="1" customFormat="1" x14ac:dyDescent="0.35">
      <c r="A15" s="7">
        <v>206</v>
      </c>
      <c r="B15" s="7" t="s">
        <v>43</v>
      </c>
      <c r="C15" s="6">
        <v>48950.29</v>
      </c>
      <c r="D15" s="6">
        <f>C15</f>
        <v>48950.29</v>
      </c>
      <c r="E15" s="5">
        <v>49512.98</v>
      </c>
      <c r="F15" s="5">
        <v>20115.88</v>
      </c>
      <c r="G15" s="5">
        <v>29397.1</v>
      </c>
      <c r="H15" s="5">
        <f>E15</f>
        <v>49512.98</v>
      </c>
      <c r="I15" s="5">
        <f>E15-C15</f>
        <v>562.69000000000233</v>
      </c>
      <c r="J15" s="4">
        <f>I15/C15</f>
        <v>1.1495131080939507E-2</v>
      </c>
      <c r="K15" s="5">
        <f>H15-D15</f>
        <v>562.69000000000233</v>
      </c>
      <c r="L15" s="4">
        <f>K15/D15</f>
        <v>1.1495131080939507E-2</v>
      </c>
    </row>
    <row r="16" spans="1:12" s="1" customFormat="1" x14ac:dyDescent="0.35">
      <c r="A16" s="7">
        <v>20603</v>
      </c>
      <c r="B16" s="7" t="s">
        <v>42</v>
      </c>
      <c r="C16" s="6">
        <v>37375.29</v>
      </c>
      <c r="D16" s="6">
        <f>C16</f>
        <v>37375.29</v>
      </c>
      <c r="E16" s="5">
        <v>39267.980000000003</v>
      </c>
      <c r="F16" s="5">
        <v>20115.88</v>
      </c>
      <c r="G16" s="5">
        <v>19152.099999999999</v>
      </c>
      <c r="H16" s="5">
        <f>E16</f>
        <v>39267.980000000003</v>
      </c>
      <c r="I16" s="5">
        <f>E16-C16</f>
        <v>1892.6900000000023</v>
      </c>
      <c r="J16" s="4">
        <f>I16/C16</f>
        <v>5.0640142190201125E-2</v>
      </c>
      <c r="K16" s="5">
        <f>H16-D16</f>
        <v>1892.6900000000023</v>
      </c>
      <c r="L16" s="4">
        <f>K16/D16</f>
        <v>5.0640142190201125E-2</v>
      </c>
    </row>
    <row r="17" spans="1:12" s="1" customFormat="1" x14ac:dyDescent="0.35">
      <c r="A17" s="8" t="s">
        <v>41</v>
      </c>
      <c r="B17" s="8" t="s">
        <v>40</v>
      </c>
      <c r="C17" s="6">
        <v>21338.76</v>
      </c>
      <c r="D17" s="6">
        <f>C17</f>
        <v>21338.76</v>
      </c>
      <c r="E17" s="5">
        <v>20115.88</v>
      </c>
      <c r="F17" s="5">
        <v>20115.88</v>
      </c>
      <c r="G17" s="5">
        <v>0</v>
      </c>
      <c r="H17" s="5">
        <f>E17</f>
        <v>20115.88</v>
      </c>
      <c r="I17" s="5">
        <f>E17-C17</f>
        <v>-1222.8799999999974</v>
      </c>
      <c r="J17" s="4">
        <f>I17/C17</f>
        <v>-5.7307922297265515E-2</v>
      </c>
      <c r="K17" s="5">
        <f>H17-D17</f>
        <v>-1222.8799999999974</v>
      </c>
      <c r="L17" s="4">
        <f>K17/D17</f>
        <v>-5.7307922297265515E-2</v>
      </c>
    </row>
    <row r="18" spans="1:12" s="1" customFormat="1" x14ac:dyDescent="0.35">
      <c r="A18" s="8">
        <v>2060302</v>
      </c>
      <c r="B18" s="8" t="s">
        <v>39</v>
      </c>
      <c r="C18" s="6">
        <v>14103.38</v>
      </c>
      <c r="D18" s="6">
        <f>C18</f>
        <v>14103.38</v>
      </c>
      <c r="E18" s="5">
        <v>16861.599999999999</v>
      </c>
      <c r="F18" s="5">
        <v>0</v>
      </c>
      <c r="G18" s="5">
        <v>16861.599999999999</v>
      </c>
      <c r="H18" s="5">
        <f>E18</f>
        <v>16861.599999999999</v>
      </c>
      <c r="I18" s="5">
        <f>E18-C18</f>
        <v>2758.2199999999993</v>
      </c>
      <c r="J18" s="4">
        <f>I18/C18</f>
        <v>0.1955715580236794</v>
      </c>
      <c r="K18" s="5">
        <f>H18-D18</f>
        <v>2758.2199999999993</v>
      </c>
      <c r="L18" s="4">
        <f>K18/D18</f>
        <v>0.1955715580236794</v>
      </c>
    </row>
    <row r="19" spans="1:12" s="1" customFormat="1" x14ac:dyDescent="0.35">
      <c r="A19" s="8">
        <v>2060399</v>
      </c>
      <c r="B19" s="8" t="s">
        <v>38</v>
      </c>
      <c r="C19" s="6">
        <v>1933.15</v>
      </c>
      <c r="D19" s="6">
        <f>C19</f>
        <v>1933.15</v>
      </c>
      <c r="E19" s="5">
        <v>2290.5</v>
      </c>
      <c r="F19" s="5">
        <v>0</v>
      </c>
      <c r="G19" s="5">
        <v>2290.5</v>
      </c>
      <c r="H19" s="5">
        <f>E19</f>
        <v>2290.5</v>
      </c>
      <c r="I19" s="5">
        <f>E19-C19</f>
        <v>357.34999999999991</v>
      </c>
      <c r="J19" s="4">
        <f>I19/C19</f>
        <v>0.18485373613015021</v>
      </c>
      <c r="K19" s="5">
        <f>H19-D19</f>
        <v>357.34999999999991</v>
      </c>
      <c r="L19" s="4">
        <f>K19/D19</f>
        <v>0.18485373613015021</v>
      </c>
    </row>
    <row r="20" spans="1:12" s="1" customFormat="1" x14ac:dyDescent="0.35">
      <c r="A20" s="7" t="s">
        <v>37</v>
      </c>
      <c r="B20" s="7" t="s">
        <v>36</v>
      </c>
      <c r="C20" s="6">
        <v>11375</v>
      </c>
      <c r="D20" s="6">
        <f>C20</f>
        <v>11375</v>
      </c>
      <c r="E20" s="5">
        <v>10045</v>
      </c>
      <c r="F20" s="5">
        <v>0</v>
      </c>
      <c r="G20" s="5">
        <v>10045</v>
      </c>
      <c r="H20" s="5">
        <f>E20</f>
        <v>10045</v>
      </c>
      <c r="I20" s="5">
        <f>E20-C20</f>
        <v>-1330</v>
      </c>
      <c r="J20" s="4">
        <f>I20/C20</f>
        <v>-0.11692307692307692</v>
      </c>
      <c r="K20" s="5">
        <f>H20-D20</f>
        <v>-1330</v>
      </c>
      <c r="L20" s="4">
        <f>K20/D20</f>
        <v>-0.11692307692307692</v>
      </c>
    </row>
    <row r="21" spans="1:12" s="1" customFormat="1" x14ac:dyDescent="0.35">
      <c r="A21" s="8">
        <v>2060503</v>
      </c>
      <c r="B21" s="8" t="s">
        <v>35</v>
      </c>
      <c r="C21" s="6">
        <v>11375</v>
      </c>
      <c r="D21" s="6">
        <f>C21</f>
        <v>11375</v>
      </c>
      <c r="E21" s="5">
        <v>10045</v>
      </c>
      <c r="F21" s="5">
        <v>0</v>
      </c>
      <c r="G21" s="5">
        <v>10045</v>
      </c>
      <c r="H21" s="5">
        <f>E21</f>
        <v>10045</v>
      </c>
      <c r="I21" s="5">
        <f>E21-C21</f>
        <v>-1330</v>
      </c>
      <c r="J21" s="4">
        <f>I21/C21</f>
        <v>-0.11692307692307692</v>
      </c>
      <c r="K21" s="5">
        <f>H21-D21</f>
        <v>-1330</v>
      </c>
      <c r="L21" s="4">
        <f>K21/D21</f>
        <v>-0.11692307692307692</v>
      </c>
    </row>
    <row r="22" spans="1:12" s="1" customFormat="1" x14ac:dyDescent="0.35">
      <c r="A22" s="7">
        <v>20699</v>
      </c>
      <c r="B22" s="7" t="s">
        <v>34</v>
      </c>
      <c r="C22" s="6">
        <v>200</v>
      </c>
      <c r="D22" s="6">
        <f>C22</f>
        <v>200</v>
      </c>
      <c r="E22" s="5">
        <v>200</v>
      </c>
      <c r="F22" s="5">
        <v>0</v>
      </c>
      <c r="G22" s="5">
        <v>200</v>
      </c>
      <c r="H22" s="5">
        <f>E22</f>
        <v>200</v>
      </c>
      <c r="I22" s="5">
        <f>E22-C22</f>
        <v>0</v>
      </c>
      <c r="J22" s="4">
        <f>I22/C22</f>
        <v>0</v>
      </c>
      <c r="K22" s="5">
        <f>H22-D22</f>
        <v>0</v>
      </c>
      <c r="L22" s="4">
        <f>K22/D22</f>
        <v>0</v>
      </c>
    </row>
    <row r="23" spans="1:12" s="1" customFormat="1" x14ac:dyDescent="0.35">
      <c r="A23" s="8">
        <v>2069999</v>
      </c>
      <c r="B23" s="8" t="s">
        <v>33</v>
      </c>
      <c r="C23" s="6">
        <v>200</v>
      </c>
      <c r="D23" s="6">
        <f>C23</f>
        <v>200</v>
      </c>
      <c r="E23" s="5">
        <v>200</v>
      </c>
      <c r="F23" s="5">
        <v>0</v>
      </c>
      <c r="G23" s="5">
        <v>200</v>
      </c>
      <c r="H23" s="5">
        <f>E23</f>
        <v>200</v>
      </c>
      <c r="I23" s="5">
        <f>E23-C23</f>
        <v>0</v>
      </c>
      <c r="J23" s="4">
        <f>I23/C23</f>
        <v>0</v>
      </c>
      <c r="K23" s="5">
        <f>H23-D23</f>
        <v>0</v>
      </c>
      <c r="L23" s="4">
        <f>K23/D23</f>
        <v>0</v>
      </c>
    </row>
    <row r="24" spans="1:12" s="1" customFormat="1" x14ac:dyDescent="0.35">
      <c r="A24" s="7" t="s">
        <v>32</v>
      </c>
      <c r="B24" s="10" t="s">
        <v>31</v>
      </c>
      <c r="C24" s="6">
        <v>2290</v>
      </c>
      <c r="D24" s="6">
        <f>C24</f>
        <v>2290</v>
      </c>
      <c r="E24" s="5">
        <v>833</v>
      </c>
      <c r="F24" s="5">
        <v>0</v>
      </c>
      <c r="G24" s="5">
        <v>833</v>
      </c>
      <c r="H24" s="5">
        <f>E24</f>
        <v>833</v>
      </c>
      <c r="I24" s="5">
        <f>E24-C24</f>
        <v>-1457</v>
      </c>
      <c r="J24" s="4">
        <f>I24/C24</f>
        <v>-0.63624454148471621</v>
      </c>
      <c r="K24" s="5">
        <f>H24-D24</f>
        <v>-1457</v>
      </c>
      <c r="L24" s="4">
        <f>K24/D24</f>
        <v>-0.63624454148471621</v>
      </c>
    </row>
    <row r="25" spans="1:12" s="1" customFormat="1" x14ac:dyDescent="0.35">
      <c r="A25" s="7">
        <v>20701</v>
      </c>
      <c r="B25" s="10" t="s">
        <v>30</v>
      </c>
      <c r="C25" s="6">
        <v>1090</v>
      </c>
      <c r="D25" s="6">
        <f>C25</f>
        <v>1090</v>
      </c>
      <c r="E25" s="5">
        <v>833</v>
      </c>
      <c r="F25" s="5">
        <v>0</v>
      </c>
      <c r="G25" s="5">
        <v>833</v>
      </c>
      <c r="H25" s="5">
        <f>E25</f>
        <v>833</v>
      </c>
      <c r="I25" s="5">
        <f>E25-C25</f>
        <v>-257</v>
      </c>
      <c r="J25" s="4">
        <f>I25/C25</f>
        <v>-0.23577981651376148</v>
      </c>
      <c r="K25" s="5">
        <f>H25-D25</f>
        <v>-257</v>
      </c>
      <c r="L25" s="4">
        <f>K25/D25</f>
        <v>-0.23577981651376148</v>
      </c>
    </row>
    <row r="26" spans="1:12" s="1" customFormat="1" x14ac:dyDescent="0.35">
      <c r="A26" s="8">
        <v>2070111</v>
      </c>
      <c r="B26" s="11" t="s">
        <v>29</v>
      </c>
      <c r="C26" s="6">
        <v>1090</v>
      </c>
      <c r="D26" s="6">
        <f>C26</f>
        <v>1090</v>
      </c>
      <c r="E26" s="5">
        <v>833</v>
      </c>
      <c r="F26" s="5">
        <v>0</v>
      </c>
      <c r="G26" s="5">
        <v>833</v>
      </c>
      <c r="H26" s="5">
        <f>E26</f>
        <v>833</v>
      </c>
      <c r="I26" s="5">
        <f>E26-C26</f>
        <v>-257</v>
      </c>
      <c r="J26" s="4">
        <f>I26/C26</f>
        <v>-0.23577981651376148</v>
      </c>
      <c r="K26" s="5">
        <f>H26-D26</f>
        <v>-257</v>
      </c>
      <c r="L26" s="4">
        <f>K26/D26</f>
        <v>-0.23577981651376148</v>
      </c>
    </row>
    <row r="27" spans="1:12" s="1" customFormat="1" x14ac:dyDescent="0.35">
      <c r="A27" s="7">
        <v>20799</v>
      </c>
      <c r="B27" s="7" t="s">
        <v>28</v>
      </c>
      <c r="C27" s="6">
        <v>1200</v>
      </c>
      <c r="D27" s="6">
        <f>C27</f>
        <v>1200</v>
      </c>
      <c r="E27" s="5">
        <v>0</v>
      </c>
      <c r="F27" s="5">
        <v>0</v>
      </c>
      <c r="G27" s="5">
        <v>0</v>
      </c>
      <c r="H27" s="5">
        <f>E27</f>
        <v>0</v>
      </c>
      <c r="I27" s="5">
        <f>E27-C27</f>
        <v>-1200</v>
      </c>
      <c r="J27" s="4">
        <f>I27/C27</f>
        <v>-1</v>
      </c>
      <c r="K27" s="5">
        <f>H27-D27</f>
        <v>-1200</v>
      </c>
      <c r="L27" s="4">
        <f>K27/D27</f>
        <v>-1</v>
      </c>
    </row>
    <row r="28" spans="1:12" s="1" customFormat="1" x14ac:dyDescent="0.35">
      <c r="A28" s="8">
        <v>2079903</v>
      </c>
      <c r="B28" s="8" t="s">
        <v>27</v>
      </c>
      <c r="C28" s="6">
        <v>1200</v>
      </c>
      <c r="D28" s="6">
        <f>C28</f>
        <v>1200</v>
      </c>
      <c r="E28" s="5">
        <v>0</v>
      </c>
      <c r="F28" s="5">
        <v>0</v>
      </c>
      <c r="G28" s="5">
        <v>0</v>
      </c>
      <c r="H28" s="5">
        <f>E28</f>
        <v>0</v>
      </c>
      <c r="I28" s="5">
        <f>E28-C28</f>
        <v>-1200</v>
      </c>
      <c r="J28" s="4">
        <f>I28/C28</f>
        <v>-1</v>
      </c>
      <c r="K28" s="5">
        <f>H28-D28</f>
        <v>-1200</v>
      </c>
      <c r="L28" s="4">
        <f>K28/D28</f>
        <v>-1</v>
      </c>
    </row>
    <row r="29" spans="1:12" s="1" customFormat="1" x14ac:dyDescent="0.35">
      <c r="A29" s="7">
        <v>208</v>
      </c>
      <c r="B29" s="7" t="s">
        <v>26</v>
      </c>
      <c r="C29" s="6">
        <v>14607.2</v>
      </c>
      <c r="D29" s="6">
        <f>C29</f>
        <v>14607.2</v>
      </c>
      <c r="E29" s="5">
        <v>8053.71</v>
      </c>
      <c r="F29" s="5">
        <v>8053.71</v>
      </c>
      <c r="G29" s="5">
        <v>0</v>
      </c>
      <c r="H29" s="5">
        <f>E29</f>
        <v>8053.71</v>
      </c>
      <c r="I29" s="5">
        <f>E29-C29</f>
        <v>-6553.4900000000007</v>
      </c>
      <c r="J29" s="4">
        <f>I29/C29</f>
        <v>-0.44864792704967416</v>
      </c>
      <c r="K29" s="5">
        <f>H29-D29</f>
        <v>-6553.4900000000007</v>
      </c>
      <c r="L29" s="4">
        <f>K29/D29</f>
        <v>-0.44864792704967416</v>
      </c>
    </row>
    <row r="30" spans="1:12" s="1" customFormat="1" x14ac:dyDescent="0.35">
      <c r="A30" s="7">
        <v>20805</v>
      </c>
      <c r="B30" s="7" t="s">
        <v>25</v>
      </c>
      <c r="C30" s="6">
        <v>14607.2</v>
      </c>
      <c r="D30" s="6">
        <f>C30</f>
        <v>14607.2</v>
      </c>
      <c r="E30" s="5">
        <v>8053.71</v>
      </c>
      <c r="F30" s="5">
        <v>8053.71</v>
      </c>
      <c r="G30" s="5">
        <v>0</v>
      </c>
      <c r="H30" s="5">
        <f>E30</f>
        <v>8053.71</v>
      </c>
      <c r="I30" s="5">
        <f>E30-C30</f>
        <v>-6553.4900000000007</v>
      </c>
      <c r="J30" s="4">
        <f>I30/C30</f>
        <v>-0.44864792704967416</v>
      </c>
      <c r="K30" s="5">
        <f>H30-D30</f>
        <v>-6553.4900000000007</v>
      </c>
      <c r="L30" s="4">
        <f>K30/D30</f>
        <v>-0.44864792704967416</v>
      </c>
    </row>
    <row r="31" spans="1:12" s="1" customFormat="1" x14ac:dyDescent="0.35">
      <c r="A31" s="8">
        <v>2080501</v>
      </c>
      <c r="B31" s="8" t="s">
        <v>24</v>
      </c>
      <c r="C31" s="6">
        <v>950.48</v>
      </c>
      <c r="D31" s="6">
        <f>C31</f>
        <v>950.48</v>
      </c>
      <c r="E31" s="5">
        <v>40.98</v>
      </c>
      <c r="F31" s="5">
        <v>40.98</v>
      </c>
      <c r="G31" s="5">
        <v>0</v>
      </c>
      <c r="H31" s="5">
        <f>E31</f>
        <v>40.98</v>
      </c>
      <c r="I31" s="5">
        <f>E31-C31</f>
        <v>-909.5</v>
      </c>
      <c r="J31" s="4">
        <f>I31/C31</f>
        <v>-0.9568849423449205</v>
      </c>
      <c r="K31" s="5">
        <f>H31-D31</f>
        <v>-909.5</v>
      </c>
      <c r="L31" s="4">
        <f>K31/D31</f>
        <v>-0.9568849423449205</v>
      </c>
    </row>
    <row r="32" spans="1:12" s="1" customFormat="1" x14ac:dyDescent="0.35">
      <c r="A32" s="8">
        <v>2080502</v>
      </c>
      <c r="B32" s="8" t="s">
        <v>23</v>
      </c>
      <c r="C32" s="6">
        <v>13607.92</v>
      </c>
      <c r="D32" s="6">
        <f>C32</f>
        <v>13607.92</v>
      </c>
      <c r="E32" s="5">
        <v>0</v>
      </c>
      <c r="F32" s="5">
        <v>0</v>
      </c>
      <c r="G32" s="5">
        <v>0</v>
      </c>
      <c r="H32" s="5">
        <f>E32</f>
        <v>0</v>
      </c>
      <c r="I32" s="5">
        <f>E32-C32</f>
        <v>-13607.92</v>
      </c>
      <c r="J32" s="4">
        <f>I32/C32</f>
        <v>-1</v>
      </c>
      <c r="K32" s="5">
        <f>H32-D32</f>
        <v>-13607.92</v>
      </c>
      <c r="L32" s="4">
        <f>K32/D32</f>
        <v>-1</v>
      </c>
    </row>
    <row r="33" spans="1:12" s="1" customFormat="1" x14ac:dyDescent="0.35">
      <c r="A33" s="8">
        <v>2080503</v>
      </c>
      <c r="B33" s="8" t="s">
        <v>22</v>
      </c>
      <c r="C33" s="6">
        <v>48.8</v>
      </c>
      <c r="D33" s="6">
        <f>C33</f>
        <v>48.8</v>
      </c>
      <c r="E33" s="5">
        <v>55.28</v>
      </c>
      <c r="F33" s="5">
        <v>55.28</v>
      </c>
      <c r="G33" s="5">
        <v>0</v>
      </c>
      <c r="H33" s="5">
        <f>E33</f>
        <v>55.28</v>
      </c>
      <c r="I33" s="5">
        <f>E33-C33</f>
        <v>6.480000000000004</v>
      </c>
      <c r="J33" s="4">
        <f>I33/C33</f>
        <v>0.13278688524590174</v>
      </c>
      <c r="K33" s="5">
        <f>H33-D33</f>
        <v>6.480000000000004</v>
      </c>
      <c r="L33" s="4">
        <f>K33/D33</f>
        <v>0.13278688524590174</v>
      </c>
    </row>
    <row r="34" spans="1:12" s="1" customFormat="1" x14ac:dyDescent="0.35">
      <c r="A34" s="11" t="s">
        <v>21</v>
      </c>
      <c r="B34" s="11" t="s">
        <v>20</v>
      </c>
      <c r="C34" s="6">
        <v>0</v>
      </c>
      <c r="D34" s="6">
        <f>C34</f>
        <v>0</v>
      </c>
      <c r="E34" s="5">
        <v>7188.3</v>
      </c>
      <c r="F34" s="5">
        <v>7188.3</v>
      </c>
      <c r="G34" s="5">
        <v>0</v>
      </c>
      <c r="H34" s="5">
        <f>E34</f>
        <v>7188.3</v>
      </c>
      <c r="I34" s="5">
        <f>E34-C34</f>
        <v>7188.3</v>
      </c>
      <c r="J34" s="4"/>
      <c r="K34" s="5">
        <f>H34-D34</f>
        <v>7188.3</v>
      </c>
      <c r="L34" s="4"/>
    </row>
    <row r="35" spans="1:12" s="1" customFormat="1" x14ac:dyDescent="0.35">
      <c r="A35" s="11" t="s">
        <v>19</v>
      </c>
      <c r="B35" s="11" t="s">
        <v>18</v>
      </c>
      <c r="C35" s="6">
        <v>0</v>
      </c>
      <c r="D35" s="6">
        <f>C35</f>
        <v>0</v>
      </c>
      <c r="E35" s="5">
        <v>769.15</v>
      </c>
      <c r="F35" s="5">
        <v>769.15</v>
      </c>
      <c r="G35" s="5">
        <v>0</v>
      </c>
      <c r="H35" s="5">
        <f>E35</f>
        <v>769.15</v>
      </c>
      <c r="I35" s="5">
        <f>E35-C35</f>
        <v>769.15</v>
      </c>
      <c r="J35" s="4"/>
      <c r="K35" s="5">
        <f>H35-D35</f>
        <v>769.15</v>
      </c>
      <c r="L35" s="4"/>
    </row>
    <row r="36" spans="1:12" s="1" customFormat="1" x14ac:dyDescent="0.35">
      <c r="A36" s="7">
        <v>210</v>
      </c>
      <c r="B36" s="10" t="s">
        <v>17</v>
      </c>
      <c r="C36" s="6">
        <v>59358.38</v>
      </c>
      <c r="D36" s="6">
        <f>D37+D41+D43</f>
        <v>55858.380000000005</v>
      </c>
      <c r="E36" s="5">
        <v>63351.57</v>
      </c>
      <c r="F36" s="5">
        <v>14564.49</v>
      </c>
      <c r="G36" s="5">
        <v>48787.08</v>
      </c>
      <c r="H36" s="5">
        <v>59792.57</v>
      </c>
      <c r="I36" s="5">
        <f>E36-C36</f>
        <v>3993.1900000000023</v>
      </c>
      <c r="J36" s="4">
        <f>I36/C36</f>
        <v>6.7272556966682759E-2</v>
      </c>
      <c r="K36" s="5">
        <f>H36-D36</f>
        <v>3934.1899999999951</v>
      </c>
      <c r="L36" s="4">
        <f>K36/D36</f>
        <v>7.0431509112867122E-2</v>
      </c>
    </row>
    <row r="37" spans="1:12" s="1" customFormat="1" x14ac:dyDescent="0.35">
      <c r="A37" s="7">
        <v>21001</v>
      </c>
      <c r="B37" s="10" t="s">
        <v>16</v>
      </c>
      <c r="C37" s="6">
        <v>3052.43</v>
      </c>
      <c r="D37" s="6">
        <f>C37</f>
        <v>3052.43</v>
      </c>
      <c r="E37" s="5">
        <v>3211.83</v>
      </c>
      <c r="F37" s="5">
        <v>2382.5700000000002</v>
      </c>
      <c r="G37" s="5">
        <v>829.26</v>
      </c>
      <c r="H37" s="5">
        <f>E37</f>
        <v>3211.83</v>
      </c>
      <c r="I37" s="5">
        <f>E37-C37</f>
        <v>159.40000000000009</v>
      </c>
      <c r="J37" s="4">
        <f>I37/C37</f>
        <v>5.2220689745547021E-2</v>
      </c>
      <c r="K37" s="5">
        <f>H37-D37</f>
        <v>159.40000000000009</v>
      </c>
      <c r="L37" s="4">
        <f>K37/D37</f>
        <v>5.2220689745547021E-2</v>
      </c>
    </row>
    <row r="38" spans="1:12" s="1" customFormat="1" x14ac:dyDescent="0.35">
      <c r="A38" s="8">
        <v>2100101</v>
      </c>
      <c r="B38" s="8" t="s">
        <v>15</v>
      </c>
      <c r="C38" s="6">
        <v>2292.59</v>
      </c>
      <c r="D38" s="6">
        <f>C38</f>
        <v>2292.59</v>
      </c>
      <c r="E38" s="5">
        <v>2308.69</v>
      </c>
      <c r="F38" s="5">
        <v>2308.69</v>
      </c>
      <c r="G38" s="5">
        <v>0</v>
      </c>
      <c r="H38" s="5">
        <f>E38</f>
        <v>2308.69</v>
      </c>
      <c r="I38" s="5">
        <f>E38-C38</f>
        <v>16.099999999999909</v>
      </c>
      <c r="J38" s="4">
        <f>I38/C38</f>
        <v>7.0226250659733789E-3</v>
      </c>
      <c r="K38" s="5">
        <f>H38-D38</f>
        <v>16.099999999999909</v>
      </c>
      <c r="L38" s="4">
        <f>K38/D38</f>
        <v>7.0226250659733789E-3</v>
      </c>
    </row>
    <row r="39" spans="1:12" s="1" customFormat="1" x14ac:dyDescent="0.35">
      <c r="A39" s="8">
        <v>2100102</v>
      </c>
      <c r="B39" s="8" t="s">
        <v>14</v>
      </c>
      <c r="C39" s="6">
        <v>701</v>
      </c>
      <c r="D39" s="6">
        <f>C39</f>
        <v>701</v>
      </c>
      <c r="E39" s="5">
        <v>829.26</v>
      </c>
      <c r="F39" s="5">
        <v>0</v>
      </c>
      <c r="G39" s="5">
        <v>829.26</v>
      </c>
      <c r="H39" s="5">
        <f>E39</f>
        <v>829.26</v>
      </c>
      <c r="I39" s="5">
        <f>E39-C39</f>
        <v>128.26</v>
      </c>
      <c r="J39" s="4">
        <f>I39/C39</f>
        <v>0.18296718972895862</v>
      </c>
      <c r="K39" s="5">
        <f>H39-D39</f>
        <v>128.26</v>
      </c>
      <c r="L39" s="4">
        <f>K39/D39</f>
        <v>0.18296718972895862</v>
      </c>
    </row>
    <row r="40" spans="1:12" s="1" customFormat="1" x14ac:dyDescent="0.35">
      <c r="A40" s="8">
        <v>2100103</v>
      </c>
      <c r="B40" s="8" t="s">
        <v>13</v>
      </c>
      <c r="C40" s="6">
        <v>58.84</v>
      </c>
      <c r="D40" s="6">
        <f>C40</f>
        <v>58.84</v>
      </c>
      <c r="E40" s="5">
        <v>73.88</v>
      </c>
      <c r="F40" s="5">
        <v>73.88</v>
      </c>
      <c r="G40" s="5">
        <v>0</v>
      </c>
      <c r="H40" s="5">
        <f>E40</f>
        <v>73.88</v>
      </c>
      <c r="I40" s="5">
        <f>E40-C40</f>
        <v>15.039999999999992</v>
      </c>
      <c r="J40" s="4">
        <f>I40/C40</f>
        <v>0.25560842963970071</v>
      </c>
      <c r="K40" s="5">
        <f>H40-D40</f>
        <v>15.039999999999992</v>
      </c>
      <c r="L40" s="4">
        <f>K40/D40</f>
        <v>0.25560842963970071</v>
      </c>
    </row>
    <row r="41" spans="1:12" s="1" customFormat="1" x14ac:dyDescent="0.35">
      <c r="A41" s="7">
        <v>21002</v>
      </c>
      <c r="B41" s="7" t="s">
        <v>12</v>
      </c>
      <c r="C41" s="6">
        <v>33173.39</v>
      </c>
      <c r="D41" s="6">
        <v>29673.39</v>
      </c>
      <c r="E41" s="5">
        <v>45958.01</v>
      </c>
      <c r="F41" s="5">
        <v>11806.83</v>
      </c>
      <c r="G41" s="5">
        <v>34151.18</v>
      </c>
      <c r="H41" s="5">
        <v>42399.01</v>
      </c>
      <c r="I41" s="5">
        <f>E41-C41</f>
        <v>12784.620000000003</v>
      </c>
      <c r="J41" s="4">
        <f>I41/C41</f>
        <v>0.38538780631102226</v>
      </c>
      <c r="K41" s="5">
        <f>H41-D41</f>
        <v>12725.620000000003</v>
      </c>
      <c r="L41" s="4">
        <f>K41/D41</f>
        <v>0.42885629178196366</v>
      </c>
    </row>
    <row r="42" spans="1:12" s="1" customFormat="1" x14ac:dyDescent="0.35">
      <c r="A42" s="8">
        <v>2100202</v>
      </c>
      <c r="B42" s="8" t="s">
        <v>11</v>
      </c>
      <c r="C42" s="6">
        <v>33173.39</v>
      </c>
      <c r="D42" s="9">
        <f>C42-3500</f>
        <v>29673.39</v>
      </c>
      <c r="E42" s="5">
        <v>45958.01</v>
      </c>
      <c r="F42" s="5">
        <v>11806.83</v>
      </c>
      <c r="G42" s="5">
        <v>34151.18</v>
      </c>
      <c r="H42" s="5">
        <f>E42-3559</f>
        <v>42399.01</v>
      </c>
      <c r="I42" s="5">
        <f>E42-C42</f>
        <v>12784.620000000003</v>
      </c>
      <c r="J42" s="4">
        <f>I42/C42</f>
        <v>0.38538780631102226</v>
      </c>
      <c r="K42" s="5">
        <f>H42-D42</f>
        <v>12725.620000000003</v>
      </c>
      <c r="L42" s="4">
        <f>K42/D42</f>
        <v>0.42885629178196366</v>
      </c>
    </row>
    <row r="43" spans="1:12" s="1" customFormat="1" x14ac:dyDescent="0.35">
      <c r="A43" s="7">
        <v>21006</v>
      </c>
      <c r="B43" s="7" t="s">
        <v>10</v>
      </c>
      <c r="C43" s="6">
        <v>23132.560000000001</v>
      </c>
      <c r="D43" s="6">
        <f>C43</f>
        <v>23132.560000000001</v>
      </c>
      <c r="E43" s="5">
        <v>14181.73</v>
      </c>
      <c r="F43" s="5">
        <v>375.09</v>
      </c>
      <c r="G43" s="5">
        <v>13806.64</v>
      </c>
      <c r="H43" s="5">
        <f>E43</f>
        <v>14181.73</v>
      </c>
      <c r="I43" s="5">
        <f>E43-C43</f>
        <v>-8950.8300000000017</v>
      </c>
      <c r="J43" s="4">
        <f>I43/C43</f>
        <v>-0.38693642208212153</v>
      </c>
      <c r="K43" s="5">
        <f>H43-D43</f>
        <v>-8950.8300000000017</v>
      </c>
      <c r="L43" s="4">
        <f>K43/D43</f>
        <v>-0.38693642208212153</v>
      </c>
    </row>
    <row r="44" spans="1:12" s="1" customFormat="1" x14ac:dyDescent="0.35">
      <c r="A44" s="8">
        <v>2100601</v>
      </c>
      <c r="B44" s="8" t="s">
        <v>9</v>
      </c>
      <c r="C44" s="6">
        <v>13103.64</v>
      </c>
      <c r="D44" s="6">
        <f>C44</f>
        <v>13103.64</v>
      </c>
      <c r="E44" s="5">
        <v>12113.64</v>
      </c>
      <c r="F44" s="5">
        <v>0</v>
      </c>
      <c r="G44" s="5">
        <v>12113.64</v>
      </c>
      <c r="H44" s="5">
        <f>E44</f>
        <v>12113.64</v>
      </c>
      <c r="I44" s="5">
        <f>E44-C44</f>
        <v>-990</v>
      </c>
      <c r="J44" s="4">
        <f>I44/C44</f>
        <v>-7.5551526140828051E-2</v>
      </c>
      <c r="K44" s="5">
        <f>H44-D44</f>
        <v>-990</v>
      </c>
      <c r="L44" s="4">
        <f>K44/D44</f>
        <v>-7.5551526140828051E-2</v>
      </c>
    </row>
    <row r="45" spans="1:12" s="1" customFormat="1" x14ac:dyDescent="0.35">
      <c r="A45" s="8">
        <v>2100699</v>
      </c>
      <c r="B45" s="8" t="s">
        <v>8</v>
      </c>
      <c r="C45" s="6">
        <v>10028.92</v>
      </c>
      <c r="D45" s="6">
        <f>C45</f>
        <v>10028.92</v>
      </c>
      <c r="E45" s="5">
        <v>2068.09</v>
      </c>
      <c r="F45" s="5">
        <v>375.09</v>
      </c>
      <c r="G45" s="5">
        <v>1693</v>
      </c>
      <c r="H45" s="5">
        <f>E45</f>
        <v>2068.09</v>
      </c>
      <c r="I45" s="5">
        <f>E45-C45</f>
        <v>-7960.83</v>
      </c>
      <c r="J45" s="4">
        <f>I45/C45</f>
        <v>-0.79378736693482443</v>
      </c>
      <c r="K45" s="5">
        <f>H45-D45</f>
        <v>-7960.83</v>
      </c>
      <c r="L45" s="4">
        <f>K45/D45</f>
        <v>-0.79378736693482443</v>
      </c>
    </row>
    <row r="46" spans="1:12" s="1" customFormat="1" x14ac:dyDescent="0.35">
      <c r="A46" s="7">
        <v>221</v>
      </c>
      <c r="B46" s="7" t="s">
        <v>7</v>
      </c>
      <c r="C46" s="6">
        <v>11115</v>
      </c>
      <c r="D46" s="6">
        <f>C46</f>
        <v>11115</v>
      </c>
      <c r="E46" s="5">
        <v>13715</v>
      </c>
      <c r="F46" s="5">
        <v>13715</v>
      </c>
      <c r="G46" s="5">
        <v>0</v>
      </c>
      <c r="H46" s="5">
        <f>E46</f>
        <v>13715</v>
      </c>
      <c r="I46" s="5">
        <f>E46-C46</f>
        <v>2600</v>
      </c>
      <c r="J46" s="4">
        <f>I46/C46</f>
        <v>0.23391812865497075</v>
      </c>
      <c r="K46" s="5">
        <f>H46-D46</f>
        <v>2600</v>
      </c>
      <c r="L46" s="4">
        <f>K46/D46</f>
        <v>0.23391812865497075</v>
      </c>
    </row>
    <row r="47" spans="1:12" s="1" customFormat="1" x14ac:dyDescent="0.35">
      <c r="A47" s="7" t="s">
        <v>6</v>
      </c>
      <c r="B47" s="7" t="s">
        <v>5</v>
      </c>
      <c r="C47" s="6">
        <v>11115</v>
      </c>
      <c r="D47" s="6">
        <f>C47</f>
        <v>11115</v>
      </c>
      <c r="E47" s="5">
        <v>13715</v>
      </c>
      <c r="F47" s="5">
        <v>13715</v>
      </c>
      <c r="G47" s="5">
        <v>0</v>
      </c>
      <c r="H47" s="5">
        <f>E47</f>
        <v>13715</v>
      </c>
      <c r="I47" s="5">
        <f>E47-C47</f>
        <v>2600</v>
      </c>
      <c r="J47" s="4">
        <f>I47/C47</f>
        <v>0.23391812865497075</v>
      </c>
      <c r="K47" s="5">
        <f>H47-D47</f>
        <v>2600</v>
      </c>
      <c r="L47" s="4">
        <f>K47/D47</f>
        <v>0.23391812865497075</v>
      </c>
    </row>
    <row r="48" spans="1:12" s="1" customFormat="1" x14ac:dyDescent="0.35">
      <c r="A48" s="8">
        <v>2210201</v>
      </c>
      <c r="B48" s="8" t="s">
        <v>4</v>
      </c>
      <c r="C48" s="6">
        <v>5550</v>
      </c>
      <c r="D48" s="6">
        <f>C48</f>
        <v>5550</v>
      </c>
      <c r="E48" s="5">
        <v>7850</v>
      </c>
      <c r="F48" s="5">
        <v>7850</v>
      </c>
      <c r="G48" s="5">
        <v>0</v>
      </c>
      <c r="H48" s="5">
        <f>E48</f>
        <v>7850</v>
      </c>
      <c r="I48" s="5">
        <f>E48-C48</f>
        <v>2300</v>
      </c>
      <c r="J48" s="4">
        <f>I48/C48</f>
        <v>0.4144144144144144</v>
      </c>
      <c r="K48" s="5">
        <f>H48-D48</f>
        <v>2300</v>
      </c>
      <c r="L48" s="4">
        <f>K48/D48</f>
        <v>0.4144144144144144</v>
      </c>
    </row>
    <row r="49" spans="1:12" s="1" customFormat="1" x14ac:dyDescent="0.35">
      <c r="A49" s="8">
        <v>2210202</v>
      </c>
      <c r="B49" s="8" t="s">
        <v>3</v>
      </c>
      <c r="C49" s="6">
        <v>915</v>
      </c>
      <c r="D49" s="6">
        <f>C49</f>
        <v>915</v>
      </c>
      <c r="E49" s="5">
        <v>915</v>
      </c>
      <c r="F49" s="5">
        <v>915</v>
      </c>
      <c r="G49" s="5">
        <v>0</v>
      </c>
      <c r="H49" s="5">
        <f>E49</f>
        <v>915</v>
      </c>
      <c r="I49" s="5">
        <f>E49-C49</f>
        <v>0</v>
      </c>
      <c r="J49" s="4">
        <f>I49/C49</f>
        <v>0</v>
      </c>
      <c r="K49" s="5">
        <f>H49-D49</f>
        <v>0</v>
      </c>
      <c r="L49" s="4">
        <f>K49/D49</f>
        <v>0</v>
      </c>
    </row>
    <row r="50" spans="1:12" s="1" customFormat="1" x14ac:dyDescent="0.35">
      <c r="A50" s="8">
        <v>2210203</v>
      </c>
      <c r="B50" s="8" t="s">
        <v>2</v>
      </c>
      <c r="C50" s="6">
        <v>4650</v>
      </c>
      <c r="D50" s="6">
        <f>C50</f>
        <v>4650</v>
      </c>
      <c r="E50" s="5">
        <v>4950</v>
      </c>
      <c r="F50" s="5">
        <v>4950</v>
      </c>
      <c r="G50" s="5">
        <v>0</v>
      </c>
      <c r="H50" s="5">
        <f>E50</f>
        <v>4950</v>
      </c>
      <c r="I50" s="5">
        <f>E50-C50</f>
        <v>300</v>
      </c>
      <c r="J50" s="4">
        <f>I50/C50</f>
        <v>6.4516129032258063E-2</v>
      </c>
      <c r="K50" s="5">
        <f>H50-D50</f>
        <v>300</v>
      </c>
      <c r="L50" s="4">
        <f>K50/D50</f>
        <v>6.4516129032258063E-2</v>
      </c>
    </row>
    <row r="51" spans="1:12" s="1" customFormat="1" x14ac:dyDescent="0.35">
      <c r="A51" s="7" t="s">
        <v>1</v>
      </c>
      <c r="B51" s="7" t="s">
        <v>0</v>
      </c>
      <c r="C51" s="6">
        <v>137300.87</v>
      </c>
      <c r="D51" s="6">
        <f>D7+D15+D24+D29+D36+D46</f>
        <v>133800.87</v>
      </c>
      <c r="E51" s="6">
        <f>E7+E15+E24+E29+E36+E46</f>
        <v>136970.26</v>
      </c>
      <c r="F51" s="6">
        <f>F7+F15+F24+F29+F36+F46</f>
        <v>56449.08</v>
      </c>
      <c r="G51" s="6">
        <f>G7+G15+G24+G29+G36+G46</f>
        <v>80521.179999999993</v>
      </c>
      <c r="H51" s="6">
        <f>H7+H15+H24+H29+H36+H46</f>
        <v>133411.26</v>
      </c>
      <c r="I51" s="5">
        <f>E51-C51</f>
        <v>-330.60999999998603</v>
      </c>
      <c r="J51" s="4">
        <f>I51/C51</f>
        <v>-2.407923562319642E-3</v>
      </c>
      <c r="K51" s="5">
        <f>H51-D51</f>
        <v>-389.60999999998603</v>
      </c>
      <c r="L51" s="4">
        <f>K51/D51</f>
        <v>-2.9118644744237166E-3</v>
      </c>
    </row>
    <row r="54" spans="1:12" s="1" customFormat="1" x14ac:dyDescent="0.35">
      <c r="C54" s="2"/>
      <c r="D54" s="2"/>
      <c r="I54" s="3"/>
      <c r="K54" s="3"/>
    </row>
  </sheetData>
  <mergeCells count="15">
    <mergeCell ref="H5:H6"/>
    <mergeCell ref="I5:I6"/>
    <mergeCell ref="J5:J6"/>
    <mergeCell ref="K5:K6"/>
    <mergeCell ref="L5:L6"/>
    <mergeCell ref="A2:L2"/>
    <mergeCell ref="A4:A6"/>
    <mergeCell ref="B4:B6"/>
    <mergeCell ref="C4:D4"/>
    <mergeCell ref="E4:H4"/>
    <mergeCell ref="I4:J4"/>
    <mergeCell ref="K4:L4"/>
    <mergeCell ref="C5:C6"/>
    <mergeCell ref="D5:D6"/>
    <mergeCell ref="E5:G5"/>
  </mergeCells>
  <phoneticPr fontId="2" type="noConversion"/>
  <pageMargins left="0.39370078740157483" right="0.39370078740157483" top="0.39370078740157483" bottom="0.39370078740157483" header="0.11811023622047245" footer="0.19685039370078741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2-一般公共预算支出表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 red</dc:creator>
  <cp:lastModifiedBy>wolf red</cp:lastModifiedBy>
  <dcterms:created xsi:type="dcterms:W3CDTF">2019-04-02T01:41:02Z</dcterms:created>
  <dcterms:modified xsi:type="dcterms:W3CDTF">2019-04-02T01:41:14Z</dcterms:modified>
</cp:coreProperties>
</file>