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75" windowWidth="150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54" i="1"/>
  <c r="L54" s="1"/>
  <c r="I54"/>
  <c r="J54" s="1"/>
  <c r="D54"/>
  <c r="C54"/>
  <c r="L53"/>
  <c r="K53"/>
  <c r="J53"/>
  <c r="I53"/>
  <c r="L52"/>
  <c r="K52"/>
  <c r="J52"/>
  <c r="I52"/>
  <c r="L51"/>
  <c r="K51"/>
  <c r="J51"/>
  <c r="I51"/>
  <c r="L50"/>
  <c r="K50"/>
  <c r="J50"/>
  <c r="I50"/>
  <c r="L49"/>
  <c r="K49"/>
  <c r="J49"/>
  <c r="I49"/>
  <c r="L48"/>
  <c r="K48"/>
  <c r="J48"/>
  <c r="I48"/>
  <c r="L47"/>
  <c r="K47"/>
  <c r="J47"/>
  <c r="I47"/>
  <c r="L46"/>
  <c r="K46"/>
  <c r="J46"/>
  <c r="I46"/>
  <c r="L45"/>
  <c r="K45"/>
  <c r="J45"/>
  <c r="I45"/>
  <c r="L44"/>
  <c r="K44"/>
  <c r="J44"/>
  <c r="I44"/>
  <c r="L43"/>
  <c r="K43"/>
  <c r="J43"/>
  <c r="I43"/>
  <c r="K42"/>
  <c r="J42"/>
  <c r="I42"/>
  <c r="K41"/>
  <c r="L41" s="1"/>
  <c r="J41"/>
  <c r="I41"/>
  <c r="D41"/>
  <c r="L40"/>
  <c r="K40"/>
  <c r="J40"/>
  <c r="I40"/>
  <c r="L39"/>
  <c r="K39"/>
  <c r="J39"/>
  <c r="I39"/>
  <c r="L38"/>
  <c r="K38"/>
  <c r="J38"/>
  <c r="I38"/>
  <c r="L37"/>
  <c r="K37"/>
  <c r="J37"/>
  <c r="I37"/>
  <c r="L36"/>
  <c r="K36"/>
  <c r="J36"/>
  <c r="I36"/>
  <c r="L35"/>
  <c r="K35"/>
  <c r="J35"/>
  <c r="I35"/>
  <c r="L34"/>
  <c r="K34"/>
  <c r="J34"/>
  <c r="I34"/>
  <c r="L33"/>
  <c r="K33"/>
  <c r="J33"/>
  <c r="I33"/>
  <c r="L32"/>
  <c r="K32"/>
  <c r="J32"/>
  <c r="I32"/>
  <c r="L31"/>
  <c r="K31"/>
  <c r="J31"/>
  <c r="I31"/>
  <c r="L30"/>
  <c r="K30"/>
  <c r="J30"/>
  <c r="I30"/>
  <c r="L29"/>
  <c r="K29"/>
  <c r="J29"/>
  <c r="I29"/>
  <c r="L28"/>
  <c r="K28"/>
  <c r="J28"/>
  <c r="I28"/>
  <c r="L27"/>
  <c r="K27"/>
  <c r="J27"/>
  <c r="I27"/>
  <c r="L26"/>
  <c r="K26"/>
  <c r="J26"/>
  <c r="I26"/>
  <c r="L25"/>
  <c r="K25"/>
  <c r="J25"/>
  <c r="I25"/>
  <c r="L24"/>
  <c r="K24"/>
  <c r="J24"/>
  <c r="I24"/>
  <c r="L23"/>
  <c r="K23"/>
  <c r="J23"/>
  <c r="I23"/>
  <c r="L22"/>
  <c r="K22"/>
  <c r="J22"/>
  <c r="I22"/>
  <c r="L21"/>
  <c r="K21"/>
  <c r="J21"/>
  <c r="I21"/>
  <c r="L20"/>
  <c r="K20"/>
  <c r="J20"/>
  <c r="I20"/>
  <c r="L19"/>
  <c r="K19"/>
  <c r="J19"/>
  <c r="I19"/>
  <c r="D19"/>
  <c r="L18"/>
  <c r="K18"/>
  <c r="J18"/>
  <c r="I18"/>
  <c r="L17"/>
  <c r="K17"/>
  <c r="J17"/>
  <c r="I17"/>
  <c r="L16"/>
  <c r="K16"/>
  <c r="J16"/>
  <c r="I16"/>
  <c r="L15"/>
  <c r="K15"/>
  <c r="J15"/>
  <c r="I15"/>
  <c r="L14"/>
  <c r="K14"/>
  <c r="J14"/>
  <c r="I14"/>
  <c r="L13"/>
  <c r="K13"/>
  <c r="J13"/>
  <c r="I13"/>
  <c r="L12"/>
  <c r="K12"/>
  <c r="J12"/>
  <c r="I12"/>
  <c r="L11"/>
  <c r="K11"/>
  <c r="J11"/>
  <c r="I11"/>
  <c r="L10"/>
  <c r="K10"/>
  <c r="J10"/>
  <c r="I10"/>
  <c r="L9"/>
  <c r="K9"/>
  <c r="J9"/>
  <c r="I9"/>
  <c r="L8"/>
  <c r="K8"/>
  <c r="J8"/>
  <c r="I8"/>
  <c r="L7"/>
  <c r="K7"/>
  <c r="J7"/>
  <c r="I7"/>
</calcChain>
</file>

<file path=xl/sharedStrings.xml><?xml version="1.0" encoding="utf-8"?>
<sst xmlns="http://schemas.openxmlformats.org/spreadsheetml/2006/main" count="97" uniqueCount="79">
  <si>
    <t>部门公开表2</t>
    <phoneticPr fontId="3" type="noConversion"/>
  </si>
  <si>
    <t>一般公共预算支出表</t>
    <phoneticPr fontId="3" type="noConversion"/>
  </si>
  <si>
    <t>单位：万元</t>
    <phoneticPr fontId="3" type="noConversion"/>
  </si>
  <si>
    <t>功能分类科目</t>
    <phoneticPr fontId="3" type="noConversion"/>
  </si>
  <si>
    <t>2015年执行数</t>
    <phoneticPr fontId="3" type="noConversion"/>
  </si>
  <si>
    <t>2016年预算数</t>
    <phoneticPr fontId="3" type="noConversion"/>
  </si>
  <si>
    <t>2016年预算数比2015年执行数</t>
    <phoneticPr fontId="3" type="noConversion"/>
  </si>
  <si>
    <t>2016年预算数比2015年执行数（扣除发改委基建）</t>
    <phoneticPr fontId="3" type="noConversion"/>
  </si>
  <si>
    <t>科目编码</t>
  </si>
  <si>
    <t>科目名称</t>
    <phoneticPr fontId="3" type="noConversion"/>
  </si>
  <si>
    <t>执行数</t>
    <phoneticPr fontId="3" type="noConversion"/>
  </si>
  <si>
    <t>扣除发改委基建后执行数</t>
    <phoneticPr fontId="3" type="noConversion"/>
  </si>
  <si>
    <t>年初预算数</t>
    <phoneticPr fontId="3" type="noConversion"/>
  </si>
  <si>
    <t>扣除发改委基建后预算数</t>
    <phoneticPr fontId="3" type="noConversion"/>
  </si>
  <si>
    <t>增减额</t>
    <phoneticPr fontId="3" type="noConversion"/>
  </si>
  <si>
    <t>增减%</t>
    <phoneticPr fontId="3" type="noConversion"/>
  </si>
  <si>
    <t>合计</t>
  </si>
  <si>
    <t>基本支出</t>
  </si>
  <si>
    <t>项目支出</t>
  </si>
  <si>
    <t xml:space="preserve">    外交支出</t>
    <phoneticPr fontId="3" type="noConversion"/>
  </si>
  <si>
    <t xml:space="preserve">        国际组织</t>
  </si>
  <si>
    <t>国际组织会费</t>
  </si>
  <si>
    <t/>
  </si>
  <si>
    <t>国际组织捐赠</t>
  </si>
  <si>
    <t>20299</t>
  </si>
  <si>
    <r>
      <t xml:space="preserve"> </t>
    </r>
    <r>
      <rPr>
        <b/>
        <sz val="9"/>
        <rFont val="宋体"/>
        <charset val="134"/>
      </rPr>
      <t xml:space="preserve">       </t>
    </r>
    <r>
      <rPr>
        <b/>
        <sz val="9"/>
        <rFont val="宋体"/>
        <charset val="134"/>
      </rPr>
      <t>其他外交支出</t>
    </r>
    <phoneticPr fontId="3" type="noConversion"/>
  </si>
  <si>
    <t>2029901</t>
  </si>
  <si>
    <t xml:space="preserve">  其他外交支出</t>
  </si>
  <si>
    <t>205</t>
  </si>
  <si>
    <r>
      <t xml:space="preserve"> </t>
    </r>
    <r>
      <rPr>
        <b/>
        <sz val="9"/>
        <rFont val="宋体"/>
        <charset val="134"/>
      </rPr>
      <t xml:space="preserve">   </t>
    </r>
    <r>
      <rPr>
        <b/>
        <sz val="9"/>
        <rFont val="宋体"/>
        <charset val="134"/>
      </rPr>
      <t>教育支出</t>
    </r>
    <phoneticPr fontId="3" type="noConversion"/>
  </si>
  <si>
    <t>20502</t>
  </si>
  <si>
    <t>普通教育</t>
  </si>
  <si>
    <t>2050205</t>
  </si>
  <si>
    <t xml:space="preserve">  高等教育</t>
  </si>
  <si>
    <t xml:space="preserve">    科学技术支出</t>
  </si>
  <si>
    <t xml:space="preserve">        应用研究</t>
  </si>
  <si>
    <t>机构运行</t>
  </si>
  <si>
    <t>社会公益研究</t>
  </si>
  <si>
    <t>其他应用研究支出</t>
  </si>
  <si>
    <t xml:space="preserve">        科技条件与服务</t>
  </si>
  <si>
    <t>科技条件专项</t>
  </si>
  <si>
    <t xml:space="preserve">        其他科学技术支出</t>
  </si>
  <si>
    <t>其他科学技术支出</t>
  </si>
  <si>
    <t xml:space="preserve">    文化体育与传媒支出</t>
  </si>
  <si>
    <t xml:space="preserve">        文化</t>
  </si>
  <si>
    <t>文化创作与保护</t>
  </si>
  <si>
    <t>20799</t>
  </si>
  <si>
    <t>其他文化体育与传媒支出</t>
  </si>
  <si>
    <t>2079903</t>
  </si>
  <si>
    <t xml:space="preserve">  文化产业发展专项支出</t>
  </si>
  <si>
    <t xml:space="preserve">    社会保障和就业支出</t>
  </si>
  <si>
    <t xml:space="preserve">        行政事业单位离退休</t>
  </si>
  <si>
    <t>归口管理的行政单位离退休</t>
  </si>
  <si>
    <t>事业单位离退休</t>
  </si>
  <si>
    <t>离退休人员管理机构</t>
  </si>
  <si>
    <t xml:space="preserve">    医疗卫生与计划生育支出</t>
  </si>
  <si>
    <t xml:space="preserve">        医疗卫生与计划生育管理事务</t>
  </si>
  <si>
    <t>行政运行</t>
  </si>
  <si>
    <t>一般行政管理事务</t>
  </si>
  <si>
    <t>机关服务</t>
  </si>
  <si>
    <t xml:space="preserve">        公立医院</t>
  </si>
  <si>
    <t>中医（民族）医院</t>
  </si>
  <si>
    <t>2100299</t>
  </si>
  <si>
    <t xml:space="preserve">  其他公立医院支出</t>
  </si>
  <si>
    <t xml:space="preserve">        中医药</t>
  </si>
  <si>
    <t>中医（民族医）药专项</t>
  </si>
  <si>
    <t>其他中医药支出</t>
  </si>
  <si>
    <t>215</t>
  </si>
  <si>
    <t>资源勘探信息等支出</t>
  </si>
  <si>
    <t>21502</t>
  </si>
  <si>
    <t>制造业</t>
  </si>
  <si>
    <t>2150299</t>
  </si>
  <si>
    <t xml:space="preserve">  其他制造业支出</t>
  </si>
  <si>
    <t xml:space="preserve">    住房保障支出</t>
  </si>
  <si>
    <t xml:space="preserve">        住房改革支出</t>
  </si>
  <si>
    <t>住房公积金</t>
  </si>
  <si>
    <t>提租补贴</t>
  </si>
  <si>
    <t>购房补贴</t>
  </si>
  <si>
    <t>合计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</si>
</sst>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0.00_);[Red]\(0.00\)"/>
    <numFmt numFmtId="178" formatCode="#,##0.00_);[Red]\(#,##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4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color indexed="8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right"/>
    </xf>
    <xf numFmtId="0" fontId="1" fillId="0" borderId="0" xfId="0" applyFont="1" applyAlignment="1"/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vertical="center" wrapText="1"/>
    </xf>
    <xf numFmtId="176" fontId="1" fillId="0" borderId="2" xfId="0" applyNumberFormat="1" applyFont="1" applyFill="1" applyBorder="1" applyAlignment="1">
      <alignment horizontal="right" vertical="center" wrapText="1"/>
    </xf>
    <xf numFmtId="10" fontId="1" fillId="0" borderId="2" xfId="0" applyNumberFormat="1" applyFont="1" applyFill="1" applyBorder="1" applyAlignment="1">
      <alignment horizontal="righ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right" vertical="center" wrapText="1" shrinkToFit="1"/>
    </xf>
    <xf numFmtId="177" fontId="1" fillId="0" borderId="0" xfId="0" applyNumberFormat="1" applyFont="1" applyFill="1" applyAlignment="1">
      <alignment horizontal="right"/>
    </xf>
    <xf numFmtId="178" fontId="1" fillId="0" borderId="0" xfId="0" applyNumberFormat="1" applyFont="1" applyFill="1" applyAlignment="1"/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3"/>
  <sheetViews>
    <sheetView tabSelected="1" workbookViewId="0">
      <selection sqref="A1:XFD1048576"/>
    </sheetView>
  </sheetViews>
  <sheetFormatPr defaultRowHeight="11.25"/>
  <cols>
    <col min="1" max="1" width="10.125" style="1" customWidth="1"/>
    <col min="2" max="2" width="24.625" style="1" customWidth="1"/>
    <col min="3" max="3" width="9.875" style="2" customWidth="1"/>
    <col min="4" max="4" width="10" style="2" customWidth="1"/>
    <col min="5" max="5" width="9.625" style="1" customWidth="1"/>
    <col min="6" max="7" width="8.5" style="1" customWidth="1"/>
    <col min="8" max="8" width="9.75" style="1" customWidth="1"/>
    <col min="9" max="12" width="8.5" style="1" customWidth="1"/>
    <col min="13" max="256" width="9" style="3"/>
    <col min="257" max="257" width="10.125" style="3" customWidth="1"/>
    <col min="258" max="258" width="24.625" style="3" customWidth="1"/>
    <col min="259" max="259" width="9.875" style="3" customWidth="1"/>
    <col min="260" max="260" width="10" style="3" customWidth="1"/>
    <col min="261" max="261" width="9.625" style="3" customWidth="1"/>
    <col min="262" max="263" width="8.5" style="3" customWidth="1"/>
    <col min="264" max="264" width="9.75" style="3" customWidth="1"/>
    <col min="265" max="268" width="8.5" style="3" customWidth="1"/>
    <col min="269" max="512" width="9" style="3"/>
    <col min="513" max="513" width="10.125" style="3" customWidth="1"/>
    <col min="514" max="514" width="24.625" style="3" customWidth="1"/>
    <col min="515" max="515" width="9.875" style="3" customWidth="1"/>
    <col min="516" max="516" width="10" style="3" customWidth="1"/>
    <col min="517" max="517" width="9.625" style="3" customWidth="1"/>
    <col min="518" max="519" width="8.5" style="3" customWidth="1"/>
    <col min="520" max="520" width="9.75" style="3" customWidth="1"/>
    <col min="521" max="524" width="8.5" style="3" customWidth="1"/>
    <col min="525" max="768" width="9" style="3"/>
    <col min="769" max="769" width="10.125" style="3" customWidth="1"/>
    <col min="770" max="770" width="24.625" style="3" customWidth="1"/>
    <col min="771" max="771" width="9.875" style="3" customWidth="1"/>
    <col min="772" max="772" width="10" style="3" customWidth="1"/>
    <col min="773" max="773" width="9.625" style="3" customWidth="1"/>
    <col min="774" max="775" width="8.5" style="3" customWidth="1"/>
    <col min="776" max="776" width="9.75" style="3" customWidth="1"/>
    <col min="777" max="780" width="8.5" style="3" customWidth="1"/>
    <col min="781" max="1024" width="9" style="3"/>
    <col min="1025" max="1025" width="10.125" style="3" customWidth="1"/>
    <col min="1026" max="1026" width="24.625" style="3" customWidth="1"/>
    <col min="1027" max="1027" width="9.875" style="3" customWidth="1"/>
    <col min="1028" max="1028" width="10" style="3" customWidth="1"/>
    <col min="1029" max="1029" width="9.625" style="3" customWidth="1"/>
    <col min="1030" max="1031" width="8.5" style="3" customWidth="1"/>
    <col min="1032" max="1032" width="9.75" style="3" customWidth="1"/>
    <col min="1033" max="1036" width="8.5" style="3" customWidth="1"/>
    <col min="1037" max="1280" width="9" style="3"/>
    <col min="1281" max="1281" width="10.125" style="3" customWidth="1"/>
    <col min="1282" max="1282" width="24.625" style="3" customWidth="1"/>
    <col min="1283" max="1283" width="9.875" style="3" customWidth="1"/>
    <col min="1284" max="1284" width="10" style="3" customWidth="1"/>
    <col min="1285" max="1285" width="9.625" style="3" customWidth="1"/>
    <col min="1286" max="1287" width="8.5" style="3" customWidth="1"/>
    <col min="1288" max="1288" width="9.75" style="3" customWidth="1"/>
    <col min="1289" max="1292" width="8.5" style="3" customWidth="1"/>
    <col min="1293" max="1536" width="9" style="3"/>
    <col min="1537" max="1537" width="10.125" style="3" customWidth="1"/>
    <col min="1538" max="1538" width="24.625" style="3" customWidth="1"/>
    <col min="1539" max="1539" width="9.875" style="3" customWidth="1"/>
    <col min="1540" max="1540" width="10" style="3" customWidth="1"/>
    <col min="1541" max="1541" width="9.625" style="3" customWidth="1"/>
    <col min="1542" max="1543" width="8.5" style="3" customWidth="1"/>
    <col min="1544" max="1544" width="9.75" style="3" customWidth="1"/>
    <col min="1545" max="1548" width="8.5" style="3" customWidth="1"/>
    <col min="1549" max="1792" width="9" style="3"/>
    <col min="1793" max="1793" width="10.125" style="3" customWidth="1"/>
    <col min="1794" max="1794" width="24.625" style="3" customWidth="1"/>
    <col min="1795" max="1795" width="9.875" style="3" customWidth="1"/>
    <col min="1796" max="1796" width="10" style="3" customWidth="1"/>
    <col min="1797" max="1797" width="9.625" style="3" customWidth="1"/>
    <col min="1798" max="1799" width="8.5" style="3" customWidth="1"/>
    <col min="1800" max="1800" width="9.75" style="3" customWidth="1"/>
    <col min="1801" max="1804" width="8.5" style="3" customWidth="1"/>
    <col min="1805" max="2048" width="9" style="3"/>
    <col min="2049" max="2049" width="10.125" style="3" customWidth="1"/>
    <col min="2050" max="2050" width="24.625" style="3" customWidth="1"/>
    <col min="2051" max="2051" width="9.875" style="3" customWidth="1"/>
    <col min="2052" max="2052" width="10" style="3" customWidth="1"/>
    <col min="2053" max="2053" width="9.625" style="3" customWidth="1"/>
    <col min="2054" max="2055" width="8.5" style="3" customWidth="1"/>
    <col min="2056" max="2056" width="9.75" style="3" customWidth="1"/>
    <col min="2057" max="2060" width="8.5" style="3" customWidth="1"/>
    <col min="2061" max="2304" width="9" style="3"/>
    <col min="2305" max="2305" width="10.125" style="3" customWidth="1"/>
    <col min="2306" max="2306" width="24.625" style="3" customWidth="1"/>
    <col min="2307" max="2307" width="9.875" style="3" customWidth="1"/>
    <col min="2308" max="2308" width="10" style="3" customWidth="1"/>
    <col min="2309" max="2309" width="9.625" style="3" customWidth="1"/>
    <col min="2310" max="2311" width="8.5" style="3" customWidth="1"/>
    <col min="2312" max="2312" width="9.75" style="3" customWidth="1"/>
    <col min="2313" max="2316" width="8.5" style="3" customWidth="1"/>
    <col min="2317" max="2560" width="9" style="3"/>
    <col min="2561" max="2561" width="10.125" style="3" customWidth="1"/>
    <col min="2562" max="2562" width="24.625" style="3" customWidth="1"/>
    <col min="2563" max="2563" width="9.875" style="3" customWidth="1"/>
    <col min="2564" max="2564" width="10" style="3" customWidth="1"/>
    <col min="2565" max="2565" width="9.625" style="3" customWidth="1"/>
    <col min="2566" max="2567" width="8.5" style="3" customWidth="1"/>
    <col min="2568" max="2568" width="9.75" style="3" customWidth="1"/>
    <col min="2569" max="2572" width="8.5" style="3" customWidth="1"/>
    <col min="2573" max="2816" width="9" style="3"/>
    <col min="2817" max="2817" width="10.125" style="3" customWidth="1"/>
    <col min="2818" max="2818" width="24.625" style="3" customWidth="1"/>
    <col min="2819" max="2819" width="9.875" style="3" customWidth="1"/>
    <col min="2820" max="2820" width="10" style="3" customWidth="1"/>
    <col min="2821" max="2821" width="9.625" style="3" customWidth="1"/>
    <col min="2822" max="2823" width="8.5" style="3" customWidth="1"/>
    <col min="2824" max="2824" width="9.75" style="3" customWidth="1"/>
    <col min="2825" max="2828" width="8.5" style="3" customWidth="1"/>
    <col min="2829" max="3072" width="9" style="3"/>
    <col min="3073" max="3073" width="10.125" style="3" customWidth="1"/>
    <col min="3074" max="3074" width="24.625" style="3" customWidth="1"/>
    <col min="3075" max="3075" width="9.875" style="3" customWidth="1"/>
    <col min="3076" max="3076" width="10" style="3" customWidth="1"/>
    <col min="3077" max="3077" width="9.625" style="3" customWidth="1"/>
    <col min="3078" max="3079" width="8.5" style="3" customWidth="1"/>
    <col min="3080" max="3080" width="9.75" style="3" customWidth="1"/>
    <col min="3081" max="3084" width="8.5" style="3" customWidth="1"/>
    <col min="3085" max="3328" width="9" style="3"/>
    <col min="3329" max="3329" width="10.125" style="3" customWidth="1"/>
    <col min="3330" max="3330" width="24.625" style="3" customWidth="1"/>
    <col min="3331" max="3331" width="9.875" style="3" customWidth="1"/>
    <col min="3332" max="3332" width="10" style="3" customWidth="1"/>
    <col min="3333" max="3333" width="9.625" style="3" customWidth="1"/>
    <col min="3334" max="3335" width="8.5" style="3" customWidth="1"/>
    <col min="3336" max="3336" width="9.75" style="3" customWidth="1"/>
    <col min="3337" max="3340" width="8.5" style="3" customWidth="1"/>
    <col min="3341" max="3584" width="9" style="3"/>
    <col min="3585" max="3585" width="10.125" style="3" customWidth="1"/>
    <col min="3586" max="3586" width="24.625" style="3" customWidth="1"/>
    <col min="3587" max="3587" width="9.875" style="3" customWidth="1"/>
    <col min="3588" max="3588" width="10" style="3" customWidth="1"/>
    <col min="3589" max="3589" width="9.625" style="3" customWidth="1"/>
    <col min="3590" max="3591" width="8.5" style="3" customWidth="1"/>
    <col min="3592" max="3592" width="9.75" style="3" customWidth="1"/>
    <col min="3593" max="3596" width="8.5" style="3" customWidth="1"/>
    <col min="3597" max="3840" width="9" style="3"/>
    <col min="3841" max="3841" width="10.125" style="3" customWidth="1"/>
    <col min="3842" max="3842" width="24.625" style="3" customWidth="1"/>
    <col min="3843" max="3843" width="9.875" style="3" customWidth="1"/>
    <col min="3844" max="3844" width="10" style="3" customWidth="1"/>
    <col min="3845" max="3845" width="9.625" style="3" customWidth="1"/>
    <col min="3846" max="3847" width="8.5" style="3" customWidth="1"/>
    <col min="3848" max="3848" width="9.75" style="3" customWidth="1"/>
    <col min="3849" max="3852" width="8.5" style="3" customWidth="1"/>
    <col min="3853" max="4096" width="9" style="3"/>
    <col min="4097" max="4097" width="10.125" style="3" customWidth="1"/>
    <col min="4098" max="4098" width="24.625" style="3" customWidth="1"/>
    <col min="4099" max="4099" width="9.875" style="3" customWidth="1"/>
    <col min="4100" max="4100" width="10" style="3" customWidth="1"/>
    <col min="4101" max="4101" width="9.625" style="3" customWidth="1"/>
    <col min="4102" max="4103" width="8.5" style="3" customWidth="1"/>
    <col min="4104" max="4104" width="9.75" style="3" customWidth="1"/>
    <col min="4105" max="4108" width="8.5" style="3" customWidth="1"/>
    <col min="4109" max="4352" width="9" style="3"/>
    <col min="4353" max="4353" width="10.125" style="3" customWidth="1"/>
    <col min="4354" max="4354" width="24.625" style="3" customWidth="1"/>
    <col min="4355" max="4355" width="9.875" style="3" customWidth="1"/>
    <col min="4356" max="4356" width="10" style="3" customWidth="1"/>
    <col min="4357" max="4357" width="9.625" style="3" customWidth="1"/>
    <col min="4358" max="4359" width="8.5" style="3" customWidth="1"/>
    <col min="4360" max="4360" width="9.75" style="3" customWidth="1"/>
    <col min="4361" max="4364" width="8.5" style="3" customWidth="1"/>
    <col min="4365" max="4608" width="9" style="3"/>
    <col min="4609" max="4609" width="10.125" style="3" customWidth="1"/>
    <col min="4610" max="4610" width="24.625" style="3" customWidth="1"/>
    <col min="4611" max="4611" width="9.875" style="3" customWidth="1"/>
    <col min="4612" max="4612" width="10" style="3" customWidth="1"/>
    <col min="4613" max="4613" width="9.625" style="3" customWidth="1"/>
    <col min="4614" max="4615" width="8.5" style="3" customWidth="1"/>
    <col min="4616" max="4616" width="9.75" style="3" customWidth="1"/>
    <col min="4617" max="4620" width="8.5" style="3" customWidth="1"/>
    <col min="4621" max="4864" width="9" style="3"/>
    <col min="4865" max="4865" width="10.125" style="3" customWidth="1"/>
    <col min="4866" max="4866" width="24.625" style="3" customWidth="1"/>
    <col min="4867" max="4867" width="9.875" style="3" customWidth="1"/>
    <col min="4868" max="4868" width="10" style="3" customWidth="1"/>
    <col min="4869" max="4869" width="9.625" style="3" customWidth="1"/>
    <col min="4870" max="4871" width="8.5" style="3" customWidth="1"/>
    <col min="4872" max="4872" width="9.75" style="3" customWidth="1"/>
    <col min="4873" max="4876" width="8.5" style="3" customWidth="1"/>
    <col min="4877" max="5120" width="9" style="3"/>
    <col min="5121" max="5121" width="10.125" style="3" customWidth="1"/>
    <col min="5122" max="5122" width="24.625" style="3" customWidth="1"/>
    <col min="5123" max="5123" width="9.875" style="3" customWidth="1"/>
    <col min="5124" max="5124" width="10" style="3" customWidth="1"/>
    <col min="5125" max="5125" width="9.625" style="3" customWidth="1"/>
    <col min="5126" max="5127" width="8.5" style="3" customWidth="1"/>
    <col min="5128" max="5128" width="9.75" style="3" customWidth="1"/>
    <col min="5129" max="5132" width="8.5" style="3" customWidth="1"/>
    <col min="5133" max="5376" width="9" style="3"/>
    <col min="5377" max="5377" width="10.125" style="3" customWidth="1"/>
    <col min="5378" max="5378" width="24.625" style="3" customWidth="1"/>
    <col min="5379" max="5379" width="9.875" style="3" customWidth="1"/>
    <col min="5380" max="5380" width="10" style="3" customWidth="1"/>
    <col min="5381" max="5381" width="9.625" style="3" customWidth="1"/>
    <col min="5382" max="5383" width="8.5" style="3" customWidth="1"/>
    <col min="5384" max="5384" width="9.75" style="3" customWidth="1"/>
    <col min="5385" max="5388" width="8.5" style="3" customWidth="1"/>
    <col min="5389" max="5632" width="9" style="3"/>
    <col min="5633" max="5633" width="10.125" style="3" customWidth="1"/>
    <col min="5634" max="5634" width="24.625" style="3" customWidth="1"/>
    <col min="5635" max="5635" width="9.875" style="3" customWidth="1"/>
    <col min="5636" max="5636" width="10" style="3" customWidth="1"/>
    <col min="5637" max="5637" width="9.625" style="3" customWidth="1"/>
    <col min="5638" max="5639" width="8.5" style="3" customWidth="1"/>
    <col min="5640" max="5640" width="9.75" style="3" customWidth="1"/>
    <col min="5641" max="5644" width="8.5" style="3" customWidth="1"/>
    <col min="5645" max="5888" width="9" style="3"/>
    <col min="5889" max="5889" width="10.125" style="3" customWidth="1"/>
    <col min="5890" max="5890" width="24.625" style="3" customWidth="1"/>
    <col min="5891" max="5891" width="9.875" style="3" customWidth="1"/>
    <col min="5892" max="5892" width="10" style="3" customWidth="1"/>
    <col min="5893" max="5893" width="9.625" style="3" customWidth="1"/>
    <col min="5894" max="5895" width="8.5" style="3" customWidth="1"/>
    <col min="5896" max="5896" width="9.75" style="3" customWidth="1"/>
    <col min="5897" max="5900" width="8.5" style="3" customWidth="1"/>
    <col min="5901" max="6144" width="9" style="3"/>
    <col min="6145" max="6145" width="10.125" style="3" customWidth="1"/>
    <col min="6146" max="6146" width="24.625" style="3" customWidth="1"/>
    <col min="6147" max="6147" width="9.875" style="3" customWidth="1"/>
    <col min="6148" max="6148" width="10" style="3" customWidth="1"/>
    <col min="6149" max="6149" width="9.625" style="3" customWidth="1"/>
    <col min="6150" max="6151" width="8.5" style="3" customWidth="1"/>
    <col min="6152" max="6152" width="9.75" style="3" customWidth="1"/>
    <col min="6153" max="6156" width="8.5" style="3" customWidth="1"/>
    <col min="6157" max="6400" width="9" style="3"/>
    <col min="6401" max="6401" width="10.125" style="3" customWidth="1"/>
    <col min="6402" max="6402" width="24.625" style="3" customWidth="1"/>
    <col min="6403" max="6403" width="9.875" style="3" customWidth="1"/>
    <col min="6404" max="6404" width="10" style="3" customWidth="1"/>
    <col min="6405" max="6405" width="9.625" style="3" customWidth="1"/>
    <col min="6406" max="6407" width="8.5" style="3" customWidth="1"/>
    <col min="6408" max="6408" width="9.75" style="3" customWidth="1"/>
    <col min="6409" max="6412" width="8.5" style="3" customWidth="1"/>
    <col min="6413" max="6656" width="9" style="3"/>
    <col min="6657" max="6657" width="10.125" style="3" customWidth="1"/>
    <col min="6658" max="6658" width="24.625" style="3" customWidth="1"/>
    <col min="6659" max="6659" width="9.875" style="3" customWidth="1"/>
    <col min="6660" max="6660" width="10" style="3" customWidth="1"/>
    <col min="6661" max="6661" width="9.625" style="3" customWidth="1"/>
    <col min="6662" max="6663" width="8.5" style="3" customWidth="1"/>
    <col min="6664" max="6664" width="9.75" style="3" customWidth="1"/>
    <col min="6665" max="6668" width="8.5" style="3" customWidth="1"/>
    <col min="6669" max="6912" width="9" style="3"/>
    <col min="6913" max="6913" width="10.125" style="3" customWidth="1"/>
    <col min="6914" max="6914" width="24.625" style="3" customWidth="1"/>
    <col min="6915" max="6915" width="9.875" style="3" customWidth="1"/>
    <col min="6916" max="6916" width="10" style="3" customWidth="1"/>
    <col min="6917" max="6917" width="9.625" style="3" customWidth="1"/>
    <col min="6918" max="6919" width="8.5" style="3" customWidth="1"/>
    <col min="6920" max="6920" width="9.75" style="3" customWidth="1"/>
    <col min="6921" max="6924" width="8.5" style="3" customWidth="1"/>
    <col min="6925" max="7168" width="9" style="3"/>
    <col min="7169" max="7169" width="10.125" style="3" customWidth="1"/>
    <col min="7170" max="7170" width="24.625" style="3" customWidth="1"/>
    <col min="7171" max="7171" width="9.875" style="3" customWidth="1"/>
    <col min="7172" max="7172" width="10" style="3" customWidth="1"/>
    <col min="7173" max="7173" width="9.625" style="3" customWidth="1"/>
    <col min="7174" max="7175" width="8.5" style="3" customWidth="1"/>
    <col min="7176" max="7176" width="9.75" style="3" customWidth="1"/>
    <col min="7177" max="7180" width="8.5" style="3" customWidth="1"/>
    <col min="7181" max="7424" width="9" style="3"/>
    <col min="7425" max="7425" width="10.125" style="3" customWidth="1"/>
    <col min="7426" max="7426" width="24.625" style="3" customWidth="1"/>
    <col min="7427" max="7427" width="9.875" style="3" customWidth="1"/>
    <col min="7428" max="7428" width="10" style="3" customWidth="1"/>
    <col min="7429" max="7429" width="9.625" style="3" customWidth="1"/>
    <col min="7430" max="7431" width="8.5" style="3" customWidth="1"/>
    <col min="7432" max="7432" width="9.75" style="3" customWidth="1"/>
    <col min="7433" max="7436" width="8.5" style="3" customWidth="1"/>
    <col min="7437" max="7680" width="9" style="3"/>
    <col min="7681" max="7681" width="10.125" style="3" customWidth="1"/>
    <col min="7682" max="7682" width="24.625" style="3" customWidth="1"/>
    <col min="7683" max="7683" width="9.875" style="3" customWidth="1"/>
    <col min="7684" max="7684" width="10" style="3" customWidth="1"/>
    <col min="7685" max="7685" width="9.625" style="3" customWidth="1"/>
    <col min="7686" max="7687" width="8.5" style="3" customWidth="1"/>
    <col min="7688" max="7688" width="9.75" style="3" customWidth="1"/>
    <col min="7689" max="7692" width="8.5" style="3" customWidth="1"/>
    <col min="7693" max="7936" width="9" style="3"/>
    <col min="7937" max="7937" width="10.125" style="3" customWidth="1"/>
    <col min="7938" max="7938" width="24.625" style="3" customWidth="1"/>
    <col min="7939" max="7939" width="9.875" style="3" customWidth="1"/>
    <col min="7940" max="7940" width="10" style="3" customWidth="1"/>
    <col min="7941" max="7941" width="9.625" style="3" customWidth="1"/>
    <col min="7942" max="7943" width="8.5" style="3" customWidth="1"/>
    <col min="7944" max="7944" width="9.75" style="3" customWidth="1"/>
    <col min="7945" max="7948" width="8.5" style="3" customWidth="1"/>
    <col min="7949" max="8192" width="9" style="3"/>
    <col min="8193" max="8193" width="10.125" style="3" customWidth="1"/>
    <col min="8194" max="8194" width="24.625" style="3" customWidth="1"/>
    <col min="8195" max="8195" width="9.875" style="3" customWidth="1"/>
    <col min="8196" max="8196" width="10" style="3" customWidth="1"/>
    <col min="8197" max="8197" width="9.625" style="3" customWidth="1"/>
    <col min="8198" max="8199" width="8.5" style="3" customWidth="1"/>
    <col min="8200" max="8200" width="9.75" style="3" customWidth="1"/>
    <col min="8201" max="8204" width="8.5" style="3" customWidth="1"/>
    <col min="8205" max="8448" width="9" style="3"/>
    <col min="8449" max="8449" width="10.125" style="3" customWidth="1"/>
    <col min="8450" max="8450" width="24.625" style="3" customWidth="1"/>
    <col min="8451" max="8451" width="9.875" style="3" customWidth="1"/>
    <col min="8452" max="8452" width="10" style="3" customWidth="1"/>
    <col min="8453" max="8453" width="9.625" style="3" customWidth="1"/>
    <col min="8454" max="8455" width="8.5" style="3" customWidth="1"/>
    <col min="8456" max="8456" width="9.75" style="3" customWidth="1"/>
    <col min="8457" max="8460" width="8.5" style="3" customWidth="1"/>
    <col min="8461" max="8704" width="9" style="3"/>
    <col min="8705" max="8705" width="10.125" style="3" customWidth="1"/>
    <col min="8706" max="8706" width="24.625" style="3" customWidth="1"/>
    <col min="8707" max="8707" width="9.875" style="3" customWidth="1"/>
    <col min="8708" max="8708" width="10" style="3" customWidth="1"/>
    <col min="8709" max="8709" width="9.625" style="3" customWidth="1"/>
    <col min="8710" max="8711" width="8.5" style="3" customWidth="1"/>
    <col min="8712" max="8712" width="9.75" style="3" customWidth="1"/>
    <col min="8713" max="8716" width="8.5" style="3" customWidth="1"/>
    <col min="8717" max="8960" width="9" style="3"/>
    <col min="8961" max="8961" width="10.125" style="3" customWidth="1"/>
    <col min="8962" max="8962" width="24.625" style="3" customWidth="1"/>
    <col min="8963" max="8963" width="9.875" style="3" customWidth="1"/>
    <col min="8964" max="8964" width="10" style="3" customWidth="1"/>
    <col min="8965" max="8965" width="9.625" style="3" customWidth="1"/>
    <col min="8966" max="8967" width="8.5" style="3" customWidth="1"/>
    <col min="8968" max="8968" width="9.75" style="3" customWidth="1"/>
    <col min="8969" max="8972" width="8.5" style="3" customWidth="1"/>
    <col min="8973" max="9216" width="9" style="3"/>
    <col min="9217" max="9217" width="10.125" style="3" customWidth="1"/>
    <col min="9218" max="9218" width="24.625" style="3" customWidth="1"/>
    <col min="9219" max="9219" width="9.875" style="3" customWidth="1"/>
    <col min="9220" max="9220" width="10" style="3" customWidth="1"/>
    <col min="9221" max="9221" width="9.625" style="3" customWidth="1"/>
    <col min="9222" max="9223" width="8.5" style="3" customWidth="1"/>
    <col min="9224" max="9224" width="9.75" style="3" customWidth="1"/>
    <col min="9225" max="9228" width="8.5" style="3" customWidth="1"/>
    <col min="9229" max="9472" width="9" style="3"/>
    <col min="9473" max="9473" width="10.125" style="3" customWidth="1"/>
    <col min="9474" max="9474" width="24.625" style="3" customWidth="1"/>
    <col min="9475" max="9475" width="9.875" style="3" customWidth="1"/>
    <col min="9476" max="9476" width="10" style="3" customWidth="1"/>
    <col min="9477" max="9477" width="9.625" style="3" customWidth="1"/>
    <col min="9478" max="9479" width="8.5" style="3" customWidth="1"/>
    <col min="9480" max="9480" width="9.75" style="3" customWidth="1"/>
    <col min="9481" max="9484" width="8.5" style="3" customWidth="1"/>
    <col min="9485" max="9728" width="9" style="3"/>
    <col min="9729" max="9729" width="10.125" style="3" customWidth="1"/>
    <col min="9730" max="9730" width="24.625" style="3" customWidth="1"/>
    <col min="9731" max="9731" width="9.875" style="3" customWidth="1"/>
    <col min="9732" max="9732" width="10" style="3" customWidth="1"/>
    <col min="9733" max="9733" width="9.625" style="3" customWidth="1"/>
    <col min="9734" max="9735" width="8.5" style="3" customWidth="1"/>
    <col min="9736" max="9736" width="9.75" style="3" customWidth="1"/>
    <col min="9737" max="9740" width="8.5" style="3" customWidth="1"/>
    <col min="9741" max="9984" width="9" style="3"/>
    <col min="9985" max="9985" width="10.125" style="3" customWidth="1"/>
    <col min="9986" max="9986" width="24.625" style="3" customWidth="1"/>
    <col min="9987" max="9987" width="9.875" style="3" customWidth="1"/>
    <col min="9988" max="9988" width="10" style="3" customWidth="1"/>
    <col min="9989" max="9989" width="9.625" style="3" customWidth="1"/>
    <col min="9990" max="9991" width="8.5" style="3" customWidth="1"/>
    <col min="9992" max="9992" width="9.75" style="3" customWidth="1"/>
    <col min="9993" max="9996" width="8.5" style="3" customWidth="1"/>
    <col min="9997" max="10240" width="9" style="3"/>
    <col min="10241" max="10241" width="10.125" style="3" customWidth="1"/>
    <col min="10242" max="10242" width="24.625" style="3" customWidth="1"/>
    <col min="10243" max="10243" width="9.875" style="3" customWidth="1"/>
    <col min="10244" max="10244" width="10" style="3" customWidth="1"/>
    <col min="10245" max="10245" width="9.625" style="3" customWidth="1"/>
    <col min="10246" max="10247" width="8.5" style="3" customWidth="1"/>
    <col min="10248" max="10248" width="9.75" style="3" customWidth="1"/>
    <col min="10249" max="10252" width="8.5" style="3" customWidth="1"/>
    <col min="10253" max="10496" width="9" style="3"/>
    <col min="10497" max="10497" width="10.125" style="3" customWidth="1"/>
    <col min="10498" max="10498" width="24.625" style="3" customWidth="1"/>
    <col min="10499" max="10499" width="9.875" style="3" customWidth="1"/>
    <col min="10500" max="10500" width="10" style="3" customWidth="1"/>
    <col min="10501" max="10501" width="9.625" style="3" customWidth="1"/>
    <col min="10502" max="10503" width="8.5" style="3" customWidth="1"/>
    <col min="10504" max="10504" width="9.75" style="3" customWidth="1"/>
    <col min="10505" max="10508" width="8.5" style="3" customWidth="1"/>
    <col min="10509" max="10752" width="9" style="3"/>
    <col min="10753" max="10753" width="10.125" style="3" customWidth="1"/>
    <col min="10754" max="10754" width="24.625" style="3" customWidth="1"/>
    <col min="10755" max="10755" width="9.875" style="3" customWidth="1"/>
    <col min="10756" max="10756" width="10" style="3" customWidth="1"/>
    <col min="10757" max="10757" width="9.625" style="3" customWidth="1"/>
    <col min="10758" max="10759" width="8.5" style="3" customWidth="1"/>
    <col min="10760" max="10760" width="9.75" style="3" customWidth="1"/>
    <col min="10761" max="10764" width="8.5" style="3" customWidth="1"/>
    <col min="10765" max="11008" width="9" style="3"/>
    <col min="11009" max="11009" width="10.125" style="3" customWidth="1"/>
    <col min="11010" max="11010" width="24.625" style="3" customWidth="1"/>
    <col min="11011" max="11011" width="9.875" style="3" customWidth="1"/>
    <col min="11012" max="11012" width="10" style="3" customWidth="1"/>
    <col min="11013" max="11013" width="9.625" style="3" customWidth="1"/>
    <col min="11014" max="11015" width="8.5" style="3" customWidth="1"/>
    <col min="11016" max="11016" width="9.75" style="3" customWidth="1"/>
    <col min="11017" max="11020" width="8.5" style="3" customWidth="1"/>
    <col min="11021" max="11264" width="9" style="3"/>
    <col min="11265" max="11265" width="10.125" style="3" customWidth="1"/>
    <col min="11266" max="11266" width="24.625" style="3" customWidth="1"/>
    <col min="11267" max="11267" width="9.875" style="3" customWidth="1"/>
    <col min="11268" max="11268" width="10" style="3" customWidth="1"/>
    <col min="11269" max="11269" width="9.625" style="3" customWidth="1"/>
    <col min="11270" max="11271" width="8.5" style="3" customWidth="1"/>
    <col min="11272" max="11272" width="9.75" style="3" customWidth="1"/>
    <col min="11273" max="11276" width="8.5" style="3" customWidth="1"/>
    <col min="11277" max="11520" width="9" style="3"/>
    <col min="11521" max="11521" width="10.125" style="3" customWidth="1"/>
    <col min="11522" max="11522" width="24.625" style="3" customWidth="1"/>
    <col min="11523" max="11523" width="9.875" style="3" customWidth="1"/>
    <col min="11524" max="11524" width="10" style="3" customWidth="1"/>
    <col min="11525" max="11525" width="9.625" style="3" customWidth="1"/>
    <col min="11526" max="11527" width="8.5" style="3" customWidth="1"/>
    <col min="11528" max="11528" width="9.75" style="3" customWidth="1"/>
    <col min="11529" max="11532" width="8.5" style="3" customWidth="1"/>
    <col min="11533" max="11776" width="9" style="3"/>
    <col min="11777" max="11777" width="10.125" style="3" customWidth="1"/>
    <col min="11778" max="11778" width="24.625" style="3" customWidth="1"/>
    <col min="11779" max="11779" width="9.875" style="3" customWidth="1"/>
    <col min="11780" max="11780" width="10" style="3" customWidth="1"/>
    <col min="11781" max="11781" width="9.625" style="3" customWidth="1"/>
    <col min="11782" max="11783" width="8.5" style="3" customWidth="1"/>
    <col min="11784" max="11784" width="9.75" style="3" customWidth="1"/>
    <col min="11785" max="11788" width="8.5" style="3" customWidth="1"/>
    <col min="11789" max="12032" width="9" style="3"/>
    <col min="12033" max="12033" width="10.125" style="3" customWidth="1"/>
    <col min="12034" max="12034" width="24.625" style="3" customWidth="1"/>
    <col min="12035" max="12035" width="9.875" style="3" customWidth="1"/>
    <col min="12036" max="12036" width="10" style="3" customWidth="1"/>
    <col min="12037" max="12037" width="9.625" style="3" customWidth="1"/>
    <col min="12038" max="12039" width="8.5" style="3" customWidth="1"/>
    <col min="12040" max="12040" width="9.75" style="3" customWidth="1"/>
    <col min="12041" max="12044" width="8.5" style="3" customWidth="1"/>
    <col min="12045" max="12288" width="9" style="3"/>
    <col min="12289" max="12289" width="10.125" style="3" customWidth="1"/>
    <col min="12290" max="12290" width="24.625" style="3" customWidth="1"/>
    <col min="12291" max="12291" width="9.875" style="3" customWidth="1"/>
    <col min="12292" max="12292" width="10" style="3" customWidth="1"/>
    <col min="12293" max="12293" width="9.625" style="3" customWidth="1"/>
    <col min="12294" max="12295" width="8.5" style="3" customWidth="1"/>
    <col min="12296" max="12296" width="9.75" style="3" customWidth="1"/>
    <col min="12297" max="12300" width="8.5" style="3" customWidth="1"/>
    <col min="12301" max="12544" width="9" style="3"/>
    <col min="12545" max="12545" width="10.125" style="3" customWidth="1"/>
    <col min="12546" max="12546" width="24.625" style="3" customWidth="1"/>
    <col min="12547" max="12547" width="9.875" style="3" customWidth="1"/>
    <col min="12548" max="12548" width="10" style="3" customWidth="1"/>
    <col min="12549" max="12549" width="9.625" style="3" customWidth="1"/>
    <col min="12550" max="12551" width="8.5" style="3" customWidth="1"/>
    <col min="12552" max="12552" width="9.75" style="3" customWidth="1"/>
    <col min="12553" max="12556" width="8.5" style="3" customWidth="1"/>
    <col min="12557" max="12800" width="9" style="3"/>
    <col min="12801" max="12801" width="10.125" style="3" customWidth="1"/>
    <col min="12802" max="12802" width="24.625" style="3" customWidth="1"/>
    <col min="12803" max="12803" width="9.875" style="3" customWidth="1"/>
    <col min="12804" max="12804" width="10" style="3" customWidth="1"/>
    <col min="12805" max="12805" width="9.625" style="3" customWidth="1"/>
    <col min="12806" max="12807" width="8.5" style="3" customWidth="1"/>
    <col min="12808" max="12808" width="9.75" style="3" customWidth="1"/>
    <col min="12809" max="12812" width="8.5" style="3" customWidth="1"/>
    <col min="12813" max="13056" width="9" style="3"/>
    <col min="13057" max="13057" width="10.125" style="3" customWidth="1"/>
    <col min="13058" max="13058" width="24.625" style="3" customWidth="1"/>
    <col min="13059" max="13059" width="9.875" style="3" customWidth="1"/>
    <col min="13060" max="13060" width="10" style="3" customWidth="1"/>
    <col min="13061" max="13061" width="9.625" style="3" customWidth="1"/>
    <col min="13062" max="13063" width="8.5" style="3" customWidth="1"/>
    <col min="13064" max="13064" width="9.75" style="3" customWidth="1"/>
    <col min="13065" max="13068" width="8.5" style="3" customWidth="1"/>
    <col min="13069" max="13312" width="9" style="3"/>
    <col min="13313" max="13313" width="10.125" style="3" customWidth="1"/>
    <col min="13314" max="13314" width="24.625" style="3" customWidth="1"/>
    <col min="13315" max="13315" width="9.875" style="3" customWidth="1"/>
    <col min="13316" max="13316" width="10" style="3" customWidth="1"/>
    <col min="13317" max="13317" width="9.625" style="3" customWidth="1"/>
    <col min="13318" max="13319" width="8.5" style="3" customWidth="1"/>
    <col min="13320" max="13320" width="9.75" style="3" customWidth="1"/>
    <col min="13321" max="13324" width="8.5" style="3" customWidth="1"/>
    <col min="13325" max="13568" width="9" style="3"/>
    <col min="13569" max="13569" width="10.125" style="3" customWidth="1"/>
    <col min="13570" max="13570" width="24.625" style="3" customWidth="1"/>
    <col min="13571" max="13571" width="9.875" style="3" customWidth="1"/>
    <col min="13572" max="13572" width="10" style="3" customWidth="1"/>
    <col min="13573" max="13573" width="9.625" style="3" customWidth="1"/>
    <col min="13574" max="13575" width="8.5" style="3" customWidth="1"/>
    <col min="13576" max="13576" width="9.75" style="3" customWidth="1"/>
    <col min="13577" max="13580" width="8.5" style="3" customWidth="1"/>
    <col min="13581" max="13824" width="9" style="3"/>
    <col min="13825" max="13825" width="10.125" style="3" customWidth="1"/>
    <col min="13826" max="13826" width="24.625" style="3" customWidth="1"/>
    <col min="13827" max="13827" width="9.875" style="3" customWidth="1"/>
    <col min="13828" max="13828" width="10" style="3" customWidth="1"/>
    <col min="13829" max="13829" width="9.625" style="3" customWidth="1"/>
    <col min="13830" max="13831" width="8.5" style="3" customWidth="1"/>
    <col min="13832" max="13832" width="9.75" style="3" customWidth="1"/>
    <col min="13833" max="13836" width="8.5" style="3" customWidth="1"/>
    <col min="13837" max="14080" width="9" style="3"/>
    <col min="14081" max="14081" width="10.125" style="3" customWidth="1"/>
    <col min="14082" max="14082" width="24.625" style="3" customWidth="1"/>
    <col min="14083" max="14083" width="9.875" style="3" customWidth="1"/>
    <col min="14084" max="14084" width="10" style="3" customWidth="1"/>
    <col min="14085" max="14085" width="9.625" style="3" customWidth="1"/>
    <col min="14086" max="14087" width="8.5" style="3" customWidth="1"/>
    <col min="14088" max="14088" width="9.75" style="3" customWidth="1"/>
    <col min="14089" max="14092" width="8.5" style="3" customWidth="1"/>
    <col min="14093" max="14336" width="9" style="3"/>
    <col min="14337" max="14337" width="10.125" style="3" customWidth="1"/>
    <col min="14338" max="14338" width="24.625" style="3" customWidth="1"/>
    <col min="14339" max="14339" width="9.875" style="3" customWidth="1"/>
    <col min="14340" max="14340" width="10" style="3" customWidth="1"/>
    <col min="14341" max="14341" width="9.625" style="3" customWidth="1"/>
    <col min="14342" max="14343" width="8.5" style="3" customWidth="1"/>
    <col min="14344" max="14344" width="9.75" style="3" customWidth="1"/>
    <col min="14345" max="14348" width="8.5" style="3" customWidth="1"/>
    <col min="14349" max="14592" width="9" style="3"/>
    <col min="14593" max="14593" width="10.125" style="3" customWidth="1"/>
    <col min="14594" max="14594" width="24.625" style="3" customWidth="1"/>
    <col min="14595" max="14595" width="9.875" style="3" customWidth="1"/>
    <col min="14596" max="14596" width="10" style="3" customWidth="1"/>
    <col min="14597" max="14597" width="9.625" style="3" customWidth="1"/>
    <col min="14598" max="14599" width="8.5" style="3" customWidth="1"/>
    <col min="14600" max="14600" width="9.75" style="3" customWidth="1"/>
    <col min="14601" max="14604" width="8.5" style="3" customWidth="1"/>
    <col min="14605" max="14848" width="9" style="3"/>
    <col min="14849" max="14849" width="10.125" style="3" customWidth="1"/>
    <col min="14850" max="14850" width="24.625" style="3" customWidth="1"/>
    <col min="14851" max="14851" width="9.875" style="3" customWidth="1"/>
    <col min="14852" max="14852" width="10" style="3" customWidth="1"/>
    <col min="14853" max="14853" width="9.625" style="3" customWidth="1"/>
    <col min="14854" max="14855" width="8.5" style="3" customWidth="1"/>
    <col min="14856" max="14856" width="9.75" style="3" customWidth="1"/>
    <col min="14857" max="14860" width="8.5" style="3" customWidth="1"/>
    <col min="14861" max="15104" width="9" style="3"/>
    <col min="15105" max="15105" width="10.125" style="3" customWidth="1"/>
    <col min="15106" max="15106" width="24.625" style="3" customWidth="1"/>
    <col min="15107" max="15107" width="9.875" style="3" customWidth="1"/>
    <col min="15108" max="15108" width="10" style="3" customWidth="1"/>
    <col min="15109" max="15109" width="9.625" style="3" customWidth="1"/>
    <col min="15110" max="15111" width="8.5" style="3" customWidth="1"/>
    <col min="15112" max="15112" width="9.75" style="3" customWidth="1"/>
    <col min="15113" max="15116" width="8.5" style="3" customWidth="1"/>
    <col min="15117" max="15360" width="9" style="3"/>
    <col min="15361" max="15361" width="10.125" style="3" customWidth="1"/>
    <col min="15362" max="15362" width="24.625" style="3" customWidth="1"/>
    <col min="15363" max="15363" width="9.875" style="3" customWidth="1"/>
    <col min="15364" max="15364" width="10" style="3" customWidth="1"/>
    <col min="15365" max="15365" width="9.625" style="3" customWidth="1"/>
    <col min="15366" max="15367" width="8.5" style="3" customWidth="1"/>
    <col min="15368" max="15368" width="9.75" style="3" customWidth="1"/>
    <col min="15369" max="15372" width="8.5" style="3" customWidth="1"/>
    <col min="15373" max="15616" width="9" style="3"/>
    <col min="15617" max="15617" width="10.125" style="3" customWidth="1"/>
    <col min="15618" max="15618" width="24.625" style="3" customWidth="1"/>
    <col min="15619" max="15619" width="9.875" style="3" customWidth="1"/>
    <col min="15620" max="15620" width="10" style="3" customWidth="1"/>
    <col min="15621" max="15621" width="9.625" style="3" customWidth="1"/>
    <col min="15622" max="15623" width="8.5" style="3" customWidth="1"/>
    <col min="15624" max="15624" width="9.75" style="3" customWidth="1"/>
    <col min="15625" max="15628" width="8.5" style="3" customWidth="1"/>
    <col min="15629" max="15872" width="9" style="3"/>
    <col min="15873" max="15873" width="10.125" style="3" customWidth="1"/>
    <col min="15874" max="15874" width="24.625" style="3" customWidth="1"/>
    <col min="15875" max="15875" width="9.875" style="3" customWidth="1"/>
    <col min="15876" max="15876" width="10" style="3" customWidth="1"/>
    <col min="15877" max="15877" width="9.625" style="3" customWidth="1"/>
    <col min="15878" max="15879" width="8.5" style="3" customWidth="1"/>
    <col min="15880" max="15880" width="9.75" style="3" customWidth="1"/>
    <col min="15881" max="15884" width="8.5" style="3" customWidth="1"/>
    <col min="15885" max="16128" width="9" style="3"/>
    <col min="16129" max="16129" width="10.125" style="3" customWidth="1"/>
    <col min="16130" max="16130" width="24.625" style="3" customWidth="1"/>
    <col min="16131" max="16131" width="9.875" style="3" customWidth="1"/>
    <col min="16132" max="16132" width="10" style="3" customWidth="1"/>
    <col min="16133" max="16133" width="9.625" style="3" customWidth="1"/>
    <col min="16134" max="16135" width="8.5" style="3" customWidth="1"/>
    <col min="16136" max="16136" width="9.75" style="3" customWidth="1"/>
    <col min="16137" max="16140" width="8.5" style="3" customWidth="1"/>
    <col min="16141" max="16384" width="9" style="3"/>
  </cols>
  <sheetData>
    <row r="1" spans="1:12">
      <c r="A1" s="1" t="s">
        <v>0</v>
      </c>
    </row>
    <row r="2" spans="1:12" s="4" customFormat="1" ht="18.7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s="4" customFormat="1">
      <c r="A3" s="5"/>
      <c r="B3" s="5"/>
      <c r="C3" s="6"/>
      <c r="D3" s="6"/>
      <c r="E3" s="5"/>
      <c r="F3" s="5"/>
      <c r="G3" s="5"/>
      <c r="H3" s="5"/>
      <c r="I3" s="5"/>
      <c r="J3" s="5"/>
      <c r="K3" s="24" t="s">
        <v>2</v>
      </c>
      <c r="L3" s="24"/>
    </row>
    <row r="4" spans="1:12" s="4" customFormat="1" ht="39" customHeight="1">
      <c r="A4" s="20" t="s">
        <v>3</v>
      </c>
      <c r="B4" s="20"/>
      <c r="C4" s="20" t="s">
        <v>4</v>
      </c>
      <c r="D4" s="20"/>
      <c r="E4" s="20" t="s">
        <v>5</v>
      </c>
      <c r="F4" s="20"/>
      <c r="G4" s="20"/>
      <c r="H4" s="20"/>
      <c r="I4" s="25" t="s">
        <v>6</v>
      </c>
      <c r="J4" s="26"/>
      <c r="K4" s="25" t="s">
        <v>7</v>
      </c>
      <c r="L4" s="26"/>
    </row>
    <row r="5" spans="1:12" s="4" customFormat="1" ht="18" customHeight="1">
      <c r="A5" s="19" t="s">
        <v>8</v>
      </c>
      <c r="B5" s="19" t="s">
        <v>9</v>
      </c>
      <c r="C5" s="19" t="s">
        <v>10</v>
      </c>
      <c r="D5" s="20" t="s">
        <v>11</v>
      </c>
      <c r="E5" s="19" t="s">
        <v>12</v>
      </c>
      <c r="F5" s="19"/>
      <c r="G5" s="19"/>
      <c r="H5" s="20" t="s">
        <v>13</v>
      </c>
      <c r="I5" s="19" t="s">
        <v>14</v>
      </c>
      <c r="J5" s="20" t="s">
        <v>15</v>
      </c>
      <c r="K5" s="19" t="s">
        <v>14</v>
      </c>
      <c r="L5" s="20" t="s">
        <v>15</v>
      </c>
    </row>
    <row r="6" spans="1:12" s="4" customFormat="1" ht="18" customHeight="1">
      <c r="A6" s="19"/>
      <c r="B6" s="19"/>
      <c r="C6" s="19"/>
      <c r="D6" s="20"/>
      <c r="E6" s="7" t="s">
        <v>16</v>
      </c>
      <c r="F6" s="7" t="s">
        <v>17</v>
      </c>
      <c r="G6" s="7" t="s">
        <v>18</v>
      </c>
      <c r="H6" s="20"/>
      <c r="I6" s="19"/>
      <c r="J6" s="20"/>
      <c r="K6" s="19"/>
      <c r="L6" s="20"/>
    </row>
    <row r="7" spans="1:12" s="4" customFormat="1" ht="18" customHeight="1">
      <c r="A7" s="8">
        <v>202</v>
      </c>
      <c r="B7" s="8" t="s">
        <v>19</v>
      </c>
      <c r="C7" s="9">
        <v>771.5</v>
      </c>
      <c r="D7" s="10">
        <v>771.5</v>
      </c>
      <c r="E7" s="10">
        <v>612</v>
      </c>
      <c r="F7" s="10">
        <v>0</v>
      </c>
      <c r="G7" s="10">
        <v>612</v>
      </c>
      <c r="H7" s="10">
        <v>612</v>
      </c>
      <c r="I7" s="10">
        <f>E7-C7</f>
        <v>-159.5</v>
      </c>
      <c r="J7" s="11">
        <f>I7/C7</f>
        <v>-0.2067401166558652</v>
      </c>
      <c r="K7" s="10">
        <f>H7-D7</f>
        <v>-159.5</v>
      </c>
      <c r="L7" s="11">
        <f>K7/D7</f>
        <v>-0.2067401166558652</v>
      </c>
    </row>
    <row r="8" spans="1:12" s="4" customFormat="1" ht="18" customHeight="1">
      <c r="A8" s="8">
        <v>20204</v>
      </c>
      <c r="B8" s="8" t="s">
        <v>20</v>
      </c>
      <c r="C8" s="9">
        <v>601.5</v>
      </c>
      <c r="D8" s="10">
        <v>601.5</v>
      </c>
      <c r="E8" s="10">
        <v>612</v>
      </c>
      <c r="F8" s="10">
        <v>0</v>
      </c>
      <c r="G8" s="10">
        <v>612</v>
      </c>
      <c r="H8" s="10">
        <v>612</v>
      </c>
      <c r="I8" s="10">
        <f t="shared" ref="I8:I54" si="0">E8-C8</f>
        <v>10.5</v>
      </c>
      <c r="J8" s="11">
        <f t="shared" ref="J8:J54" si="1">I8/C8</f>
        <v>1.7456359102244388E-2</v>
      </c>
      <c r="K8" s="10">
        <f t="shared" ref="K8:K54" si="2">H8-D8</f>
        <v>10.5</v>
      </c>
      <c r="L8" s="11">
        <f t="shared" ref="L8:L54" si="3">K8/D8</f>
        <v>1.7456359102244388E-2</v>
      </c>
    </row>
    <row r="9" spans="1:12" s="4" customFormat="1" ht="18" customHeight="1">
      <c r="A9" s="12">
        <v>2020401</v>
      </c>
      <c r="B9" s="12" t="s">
        <v>21</v>
      </c>
      <c r="C9" s="9">
        <v>14</v>
      </c>
      <c r="D9" s="10">
        <v>14</v>
      </c>
      <c r="E9" s="10">
        <v>14</v>
      </c>
      <c r="F9" s="10" t="s">
        <v>22</v>
      </c>
      <c r="G9" s="10">
        <v>14</v>
      </c>
      <c r="H9" s="10">
        <v>14</v>
      </c>
      <c r="I9" s="10">
        <f t="shared" si="0"/>
        <v>0</v>
      </c>
      <c r="J9" s="11">
        <f t="shared" si="1"/>
        <v>0</v>
      </c>
      <c r="K9" s="10">
        <f t="shared" si="2"/>
        <v>0</v>
      </c>
      <c r="L9" s="11">
        <f t="shared" si="3"/>
        <v>0</v>
      </c>
    </row>
    <row r="10" spans="1:12" s="4" customFormat="1" ht="18" customHeight="1">
      <c r="A10" s="12">
        <v>2020402</v>
      </c>
      <c r="B10" s="12" t="s">
        <v>23</v>
      </c>
      <c r="C10" s="9">
        <v>587.5</v>
      </c>
      <c r="D10" s="10">
        <v>587.5</v>
      </c>
      <c r="E10" s="10">
        <v>598</v>
      </c>
      <c r="F10" s="10" t="s">
        <v>22</v>
      </c>
      <c r="G10" s="10">
        <v>598</v>
      </c>
      <c r="H10" s="10">
        <v>598</v>
      </c>
      <c r="I10" s="10">
        <f t="shared" si="0"/>
        <v>10.5</v>
      </c>
      <c r="J10" s="11">
        <f t="shared" si="1"/>
        <v>1.7872340425531916E-2</v>
      </c>
      <c r="K10" s="10">
        <f t="shared" si="2"/>
        <v>10.5</v>
      </c>
      <c r="L10" s="11">
        <f t="shared" si="3"/>
        <v>1.7872340425531916E-2</v>
      </c>
    </row>
    <row r="11" spans="1:12" s="4" customFormat="1" ht="18" customHeight="1">
      <c r="A11" s="8" t="s">
        <v>24</v>
      </c>
      <c r="B11" s="8" t="s">
        <v>25</v>
      </c>
      <c r="C11" s="9">
        <v>170</v>
      </c>
      <c r="D11" s="10">
        <v>170</v>
      </c>
      <c r="E11" s="10"/>
      <c r="F11" s="10"/>
      <c r="G11" s="10"/>
      <c r="H11" s="10"/>
      <c r="I11" s="10">
        <f t="shared" si="0"/>
        <v>-170</v>
      </c>
      <c r="J11" s="11">
        <f t="shared" si="1"/>
        <v>-1</v>
      </c>
      <c r="K11" s="10">
        <f t="shared" si="2"/>
        <v>-170</v>
      </c>
      <c r="L11" s="11">
        <f t="shared" si="3"/>
        <v>-1</v>
      </c>
    </row>
    <row r="12" spans="1:12" s="4" customFormat="1" ht="18" customHeight="1">
      <c r="A12" s="12" t="s">
        <v>26</v>
      </c>
      <c r="B12" s="12" t="s">
        <v>27</v>
      </c>
      <c r="C12" s="9">
        <v>170</v>
      </c>
      <c r="D12" s="10">
        <v>170</v>
      </c>
      <c r="E12" s="10"/>
      <c r="F12" s="10"/>
      <c r="G12" s="10"/>
      <c r="H12" s="10"/>
      <c r="I12" s="10">
        <f t="shared" si="0"/>
        <v>-170</v>
      </c>
      <c r="J12" s="11">
        <f t="shared" si="1"/>
        <v>-1</v>
      </c>
      <c r="K12" s="10">
        <f t="shared" si="2"/>
        <v>-170</v>
      </c>
      <c r="L12" s="11">
        <f t="shared" si="3"/>
        <v>-1</v>
      </c>
    </row>
    <row r="13" spans="1:12" s="4" customFormat="1" ht="18" customHeight="1">
      <c r="A13" s="8" t="s">
        <v>28</v>
      </c>
      <c r="B13" s="8" t="s">
        <v>29</v>
      </c>
      <c r="C13" s="9">
        <v>14.4</v>
      </c>
      <c r="D13" s="10">
        <v>14.4</v>
      </c>
      <c r="E13" s="10"/>
      <c r="F13" s="10"/>
      <c r="G13" s="10"/>
      <c r="H13" s="10"/>
      <c r="I13" s="10">
        <f t="shared" si="0"/>
        <v>-14.4</v>
      </c>
      <c r="J13" s="11">
        <f t="shared" si="1"/>
        <v>-1</v>
      </c>
      <c r="K13" s="10">
        <f t="shared" si="2"/>
        <v>-14.4</v>
      </c>
      <c r="L13" s="11">
        <f t="shared" si="3"/>
        <v>-1</v>
      </c>
    </row>
    <row r="14" spans="1:12" s="4" customFormat="1" ht="18" customHeight="1">
      <c r="A14" s="8" t="s">
        <v>30</v>
      </c>
      <c r="B14" s="8" t="s">
        <v>31</v>
      </c>
      <c r="C14" s="9">
        <v>14.4</v>
      </c>
      <c r="D14" s="10">
        <v>14.4</v>
      </c>
      <c r="E14" s="10"/>
      <c r="F14" s="10"/>
      <c r="G14" s="10"/>
      <c r="H14" s="10"/>
      <c r="I14" s="10">
        <f t="shared" si="0"/>
        <v>-14.4</v>
      </c>
      <c r="J14" s="11">
        <f t="shared" si="1"/>
        <v>-1</v>
      </c>
      <c r="K14" s="10">
        <f t="shared" si="2"/>
        <v>-14.4</v>
      </c>
      <c r="L14" s="11">
        <f t="shared" si="3"/>
        <v>-1</v>
      </c>
    </row>
    <row r="15" spans="1:12" s="4" customFormat="1" ht="18" customHeight="1">
      <c r="A15" s="12" t="s">
        <v>32</v>
      </c>
      <c r="B15" s="12" t="s">
        <v>33</v>
      </c>
      <c r="C15" s="9">
        <v>14.4</v>
      </c>
      <c r="D15" s="10">
        <v>14.4</v>
      </c>
      <c r="E15" s="10"/>
      <c r="F15" s="10"/>
      <c r="G15" s="10"/>
      <c r="H15" s="10"/>
      <c r="I15" s="10">
        <f t="shared" si="0"/>
        <v>-14.4</v>
      </c>
      <c r="J15" s="11">
        <f t="shared" si="1"/>
        <v>-1</v>
      </c>
      <c r="K15" s="10">
        <f t="shared" si="2"/>
        <v>-14.4</v>
      </c>
      <c r="L15" s="11">
        <f t="shared" si="3"/>
        <v>-1</v>
      </c>
    </row>
    <row r="16" spans="1:12" s="4" customFormat="1" ht="18" customHeight="1">
      <c r="A16" s="8">
        <v>206</v>
      </c>
      <c r="B16" s="8" t="s">
        <v>34</v>
      </c>
      <c r="C16" s="9">
        <v>53997.56</v>
      </c>
      <c r="D16" s="10">
        <v>53966.78</v>
      </c>
      <c r="E16" s="10">
        <v>53774.89</v>
      </c>
      <c r="F16" s="10">
        <v>17768.79</v>
      </c>
      <c r="G16" s="10">
        <v>36006.1</v>
      </c>
      <c r="H16" s="10">
        <v>53774.89</v>
      </c>
      <c r="I16" s="10">
        <f t="shared" si="0"/>
        <v>-222.66999999999825</v>
      </c>
      <c r="J16" s="11">
        <f t="shared" si="1"/>
        <v>-4.1237048488857323E-3</v>
      </c>
      <c r="K16" s="10">
        <f t="shared" si="2"/>
        <v>-191.88999999999942</v>
      </c>
      <c r="L16" s="11">
        <f t="shared" si="3"/>
        <v>-3.5557059361332921E-3</v>
      </c>
    </row>
    <row r="17" spans="1:12" s="4" customFormat="1" ht="18" customHeight="1">
      <c r="A17" s="8">
        <v>20603</v>
      </c>
      <c r="B17" s="8" t="s">
        <v>35</v>
      </c>
      <c r="C17" s="9">
        <v>47446.96</v>
      </c>
      <c r="D17" s="10">
        <v>47416.18</v>
      </c>
      <c r="E17" s="10">
        <v>45179.89</v>
      </c>
      <c r="F17" s="10">
        <v>17768.79</v>
      </c>
      <c r="G17" s="10">
        <v>27411.1</v>
      </c>
      <c r="H17" s="10">
        <v>45179.89</v>
      </c>
      <c r="I17" s="10">
        <f t="shared" si="0"/>
        <v>-2267.0699999999997</v>
      </c>
      <c r="J17" s="11">
        <f t="shared" si="1"/>
        <v>-4.7781143407290998E-2</v>
      </c>
      <c r="K17" s="10">
        <f t="shared" si="2"/>
        <v>-2236.2900000000009</v>
      </c>
      <c r="L17" s="11">
        <f t="shared" si="3"/>
        <v>-4.7163014818992183E-2</v>
      </c>
    </row>
    <row r="18" spans="1:12" s="4" customFormat="1" ht="18" customHeight="1">
      <c r="A18" s="12">
        <v>2060301</v>
      </c>
      <c r="B18" s="12" t="s">
        <v>36</v>
      </c>
      <c r="C18" s="9">
        <v>17971.219133000002</v>
      </c>
      <c r="D18" s="10">
        <v>17971.219133000002</v>
      </c>
      <c r="E18" s="10">
        <v>17768.79</v>
      </c>
      <c r="F18" s="10">
        <v>17768.79</v>
      </c>
      <c r="G18" s="10" t="s">
        <v>22</v>
      </c>
      <c r="H18" s="10">
        <v>17768.79</v>
      </c>
      <c r="I18" s="10">
        <f t="shared" si="0"/>
        <v>-202.42913300000146</v>
      </c>
      <c r="J18" s="11">
        <f t="shared" si="1"/>
        <v>-1.1264073488942495E-2</v>
      </c>
      <c r="K18" s="10">
        <f t="shared" si="2"/>
        <v>-202.42913300000146</v>
      </c>
      <c r="L18" s="11">
        <f t="shared" si="3"/>
        <v>-1.1264073488942495E-2</v>
      </c>
    </row>
    <row r="19" spans="1:12" s="5" customFormat="1" ht="18" customHeight="1">
      <c r="A19" s="12">
        <v>2060302</v>
      </c>
      <c r="B19" s="12" t="s">
        <v>37</v>
      </c>
      <c r="C19" s="9">
        <v>27970.799999999999</v>
      </c>
      <c r="D19" s="10">
        <f>C19-30.78</f>
        <v>27940.02</v>
      </c>
      <c r="E19" s="10">
        <v>25870</v>
      </c>
      <c r="F19" s="10" t="s">
        <v>22</v>
      </c>
      <c r="G19" s="10">
        <v>25870</v>
      </c>
      <c r="H19" s="10">
        <v>25870</v>
      </c>
      <c r="I19" s="10">
        <f t="shared" si="0"/>
        <v>-2100.7999999999993</v>
      </c>
      <c r="J19" s="11">
        <f t="shared" si="1"/>
        <v>-7.5106897192786737E-2</v>
      </c>
      <c r="K19" s="10">
        <f t="shared" si="2"/>
        <v>-2070.0200000000004</v>
      </c>
      <c r="L19" s="11">
        <f t="shared" si="3"/>
        <v>-7.4087992778816919E-2</v>
      </c>
    </row>
    <row r="20" spans="1:12" s="4" customFormat="1" ht="18" customHeight="1">
      <c r="A20" s="12">
        <v>2060399</v>
      </c>
      <c r="B20" s="12" t="s">
        <v>38</v>
      </c>
      <c r="C20" s="9">
        <v>1504.9390310000001</v>
      </c>
      <c r="D20" s="10">
        <v>1504.9390310000001</v>
      </c>
      <c r="E20" s="10">
        <v>1541.1</v>
      </c>
      <c r="F20" s="10" t="s">
        <v>22</v>
      </c>
      <c r="G20" s="10">
        <v>1541.1</v>
      </c>
      <c r="H20" s="10">
        <v>1541.1</v>
      </c>
      <c r="I20" s="10">
        <f t="shared" si="0"/>
        <v>36.160968999999795</v>
      </c>
      <c r="J20" s="11">
        <f t="shared" si="1"/>
        <v>2.4028195332253158E-2</v>
      </c>
      <c r="K20" s="10">
        <f t="shared" si="2"/>
        <v>36.160968999999795</v>
      </c>
      <c r="L20" s="11">
        <f t="shared" si="3"/>
        <v>2.4028195332253158E-2</v>
      </c>
    </row>
    <row r="21" spans="1:12" s="4" customFormat="1" ht="18" customHeight="1">
      <c r="A21" s="8">
        <v>20605</v>
      </c>
      <c r="B21" s="8" t="s">
        <v>39</v>
      </c>
      <c r="C21" s="9">
        <v>6124.73</v>
      </c>
      <c r="D21" s="10">
        <v>6124.73</v>
      </c>
      <c r="E21" s="10">
        <v>8395</v>
      </c>
      <c r="F21" s="10">
        <v>0</v>
      </c>
      <c r="G21" s="10">
        <v>8395</v>
      </c>
      <c r="H21" s="10">
        <v>8395</v>
      </c>
      <c r="I21" s="10">
        <f t="shared" si="0"/>
        <v>2270.2700000000004</v>
      </c>
      <c r="J21" s="11">
        <f t="shared" si="1"/>
        <v>0.37067266638692653</v>
      </c>
      <c r="K21" s="10">
        <f t="shared" si="2"/>
        <v>2270.2700000000004</v>
      </c>
      <c r="L21" s="11">
        <f t="shared" si="3"/>
        <v>0.37067266638692653</v>
      </c>
    </row>
    <row r="22" spans="1:12" s="4" customFormat="1" ht="18" customHeight="1">
      <c r="A22" s="12">
        <v>2060503</v>
      </c>
      <c r="B22" s="12" t="s">
        <v>40</v>
      </c>
      <c r="C22" s="9">
        <v>6124.73</v>
      </c>
      <c r="D22" s="10">
        <v>6124.73</v>
      </c>
      <c r="E22" s="10">
        <v>8395</v>
      </c>
      <c r="F22" s="10" t="s">
        <v>22</v>
      </c>
      <c r="G22" s="10">
        <v>8395</v>
      </c>
      <c r="H22" s="10">
        <v>8395</v>
      </c>
      <c r="I22" s="10">
        <f t="shared" si="0"/>
        <v>2270.2700000000004</v>
      </c>
      <c r="J22" s="11">
        <f t="shared" si="1"/>
        <v>0.37067266638692653</v>
      </c>
      <c r="K22" s="10">
        <f t="shared" si="2"/>
        <v>2270.2700000000004</v>
      </c>
      <c r="L22" s="11">
        <f t="shared" si="3"/>
        <v>0.37067266638692653</v>
      </c>
    </row>
    <row r="23" spans="1:12" s="4" customFormat="1" ht="18" customHeight="1">
      <c r="A23" s="8">
        <v>20699</v>
      </c>
      <c r="B23" s="8" t="s">
        <v>41</v>
      </c>
      <c r="C23" s="9">
        <v>425.87389999999999</v>
      </c>
      <c r="D23" s="10">
        <v>425.87389999999999</v>
      </c>
      <c r="E23" s="10">
        <v>200</v>
      </c>
      <c r="F23" s="10">
        <v>0</v>
      </c>
      <c r="G23" s="10">
        <v>200</v>
      </c>
      <c r="H23" s="10">
        <v>200</v>
      </c>
      <c r="I23" s="10">
        <f t="shared" si="0"/>
        <v>-225.87389999999999</v>
      </c>
      <c r="J23" s="11">
        <f t="shared" si="1"/>
        <v>-0.53037741923137338</v>
      </c>
      <c r="K23" s="10">
        <f t="shared" si="2"/>
        <v>-225.87389999999999</v>
      </c>
      <c r="L23" s="11">
        <f t="shared" si="3"/>
        <v>-0.53037741923137338</v>
      </c>
    </row>
    <row r="24" spans="1:12" s="4" customFormat="1" ht="18" customHeight="1">
      <c r="A24" s="12">
        <v>2069999</v>
      </c>
      <c r="B24" s="12" t="s">
        <v>42</v>
      </c>
      <c r="C24" s="9">
        <v>425.87389999999999</v>
      </c>
      <c r="D24" s="10">
        <v>425.87389999999999</v>
      </c>
      <c r="E24" s="10">
        <v>200</v>
      </c>
      <c r="F24" s="10" t="s">
        <v>22</v>
      </c>
      <c r="G24" s="10">
        <v>200</v>
      </c>
      <c r="H24" s="10">
        <v>200</v>
      </c>
      <c r="I24" s="10">
        <f t="shared" si="0"/>
        <v>-225.87389999999999</v>
      </c>
      <c r="J24" s="11">
        <f t="shared" si="1"/>
        <v>-0.53037741923137338</v>
      </c>
      <c r="K24" s="10">
        <f t="shared" si="2"/>
        <v>-225.87389999999999</v>
      </c>
      <c r="L24" s="11">
        <f t="shared" si="3"/>
        <v>-0.53037741923137338</v>
      </c>
    </row>
    <row r="25" spans="1:12" s="4" customFormat="1" ht="18" customHeight="1">
      <c r="A25" s="8">
        <v>207</v>
      </c>
      <c r="B25" s="8" t="s">
        <v>43</v>
      </c>
      <c r="C25" s="9">
        <v>1449.7416599999999</v>
      </c>
      <c r="D25" s="10">
        <v>1449.7416599999999</v>
      </c>
      <c r="E25" s="10">
        <v>80</v>
      </c>
      <c r="F25" s="10">
        <v>0</v>
      </c>
      <c r="G25" s="10">
        <v>80</v>
      </c>
      <c r="H25" s="10">
        <v>80</v>
      </c>
      <c r="I25" s="10">
        <f t="shared" si="0"/>
        <v>-1369.7416599999999</v>
      </c>
      <c r="J25" s="11">
        <f t="shared" si="1"/>
        <v>-0.94481775463360829</v>
      </c>
      <c r="K25" s="10">
        <f t="shared" si="2"/>
        <v>-1369.7416599999999</v>
      </c>
      <c r="L25" s="11">
        <f t="shared" si="3"/>
        <v>-0.94481775463360829</v>
      </c>
    </row>
    <row r="26" spans="1:12" s="4" customFormat="1" ht="18" customHeight="1">
      <c r="A26" s="8">
        <v>20701</v>
      </c>
      <c r="B26" s="8" t="s">
        <v>44</v>
      </c>
      <c r="C26" s="9">
        <v>51.741659999999996</v>
      </c>
      <c r="D26" s="10">
        <v>51.741659999999996</v>
      </c>
      <c r="E26" s="10">
        <v>80</v>
      </c>
      <c r="F26" s="10">
        <v>0</v>
      </c>
      <c r="G26" s="10">
        <v>80</v>
      </c>
      <c r="H26" s="10">
        <v>80</v>
      </c>
      <c r="I26" s="10">
        <f t="shared" si="0"/>
        <v>28.258340000000004</v>
      </c>
      <c r="J26" s="11">
        <f t="shared" si="1"/>
        <v>0.54614289529945514</v>
      </c>
      <c r="K26" s="10">
        <f t="shared" si="2"/>
        <v>28.258340000000004</v>
      </c>
      <c r="L26" s="11">
        <f t="shared" si="3"/>
        <v>0.54614289529945514</v>
      </c>
    </row>
    <row r="27" spans="1:12" s="4" customFormat="1" ht="18" customHeight="1">
      <c r="A27" s="12">
        <v>2070111</v>
      </c>
      <c r="B27" s="12" t="s">
        <v>45</v>
      </c>
      <c r="C27" s="9">
        <v>51.741659999999996</v>
      </c>
      <c r="D27" s="10">
        <v>51.741659999999996</v>
      </c>
      <c r="E27" s="10">
        <v>80</v>
      </c>
      <c r="F27" s="10" t="s">
        <v>22</v>
      </c>
      <c r="G27" s="10">
        <v>80</v>
      </c>
      <c r="H27" s="10">
        <v>80</v>
      </c>
      <c r="I27" s="10">
        <f t="shared" si="0"/>
        <v>28.258340000000004</v>
      </c>
      <c r="J27" s="11">
        <f t="shared" si="1"/>
        <v>0.54614289529945514</v>
      </c>
      <c r="K27" s="10">
        <f t="shared" si="2"/>
        <v>28.258340000000004</v>
      </c>
      <c r="L27" s="11">
        <f t="shared" si="3"/>
        <v>0.54614289529945514</v>
      </c>
    </row>
    <row r="28" spans="1:12" s="4" customFormat="1" ht="18" customHeight="1">
      <c r="A28" s="8" t="s">
        <v>46</v>
      </c>
      <c r="B28" s="8" t="s">
        <v>47</v>
      </c>
      <c r="C28" s="9">
        <v>1398</v>
      </c>
      <c r="D28" s="10">
        <v>1398</v>
      </c>
      <c r="E28" s="10"/>
      <c r="F28" s="10"/>
      <c r="G28" s="10"/>
      <c r="H28" s="10"/>
      <c r="I28" s="10">
        <f t="shared" si="0"/>
        <v>-1398</v>
      </c>
      <c r="J28" s="11">
        <f t="shared" si="1"/>
        <v>-1</v>
      </c>
      <c r="K28" s="10">
        <f t="shared" si="2"/>
        <v>-1398</v>
      </c>
      <c r="L28" s="11">
        <f t="shared" si="3"/>
        <v>-1</v>
      </c>
    </row>
    <row r="29" spans="1:12" s="4" customFormat="1" ht="18" customHeight="1">
      <c r="A29" s="12" t="s">
        <v>48</v>
      </c>
      <c r="B29" s="12" t="s">
        <v>49</v>
      </c>
      <c r="C29" s="9">
        <v>1398</v>
      </c>
      <c r="D29" s="10">
        <v>1398</v>
      </c>
      <c r="E29" s="10"/>
      <c r="F29" s="10"/>
      <c r="G29" s="10"/>
      <c r="H29" s="10"/>
      <c r="I29" s="10">
        <f t="shared" si="0"/>
        <v>-1398</v>
      </c>
      <c r="J29" s="11">
        <f t="shared" si="1"/>
        <v>-1</v>
      </c>
      <c r="K29" s="10">
        <f t="shared" si="2"/>
        <v>-1398</v>
      </c>
      <c r="L29" s="11">
        <f t="shared" si="3"/>
        <v>-1</v>
      </c>
    </row>
    <row r="30" spans="1:12" s="4" customFormat="1" ht="18" customHeight="1">
      <c r="A30" s="8">
        <v>208</v>
      </c>
      <c r="B30" s="8" t="s">
        <v>50</v>
      </c>
      <c r="C30" s="9">
        <v>13149.500281000001</v>
      </c>
      <c r="D30" s="10">
        <v>13149.500281000001</v>
      </c>
      <c r="E30" s="10">
        <v>10106.77</v>
      </c>
      <c r="F30" s="10">
        <v>10106.77</v>
      </c>
      <c r="G30" s="10"/>
      <c r="H30" s="10">
        <v>10106.77</v>
      </c>
      <c r="I30" s="10">
        <f t="shared" si="0"/>
        <v>-3042.7302810000001</v>
      </c>
      <c r="J30" s="11">
        <f t="shared" si="1"/>
        <v>-0.23139512650503588</v>
      </c>
      <c r="K30" s="10">
        <f t="shared" si="2"/>
        <v>-3042.7302810000001</v>
      </c>
      <c r="L30" s="11">
        <f t="shared" si="3"/>
        <v>-0.23139512650503588</v>
      </c>
    </row>
    <row r="31" spans="1:12" s="4" customFormat="1" ht="18" customHeight="1">
      <c r="A31" s="8">
        <v>20805</v>
      </c>
      <c r="B31" s="8" t="s">
        <v>51</v>
      </c>
      <c r="C31" s="9">
        <v>13149.500281000001</v>
      </c>
      <c r="D31" s="10">
        <v>13149.500281000001</v>
      </c>
      <c r="E31" s="10">
        <v>10106.77</v>
      </c>
      <c r="F31" s="10">
        <v>10106.77</v>
      </c>
      <c r="G31" s="10"/>
      <c r="H31" s="10">
        <v>10106.77</v>
      </c>
      <c r="I31" s="10">
        <f t="shared" si="0"/>
        <v>-3042.7302810000001</v>
      </c>
      <c r="J31" s="11">
        <f t="shared" si="1"/>
        <v>-0.23139512650503588</v>
      </c>
      <c r="K31" s="10">
        <f t="shared" si="2"/>
        <v>-3042.7302810000001</v>
      </c>
      <c r="L31" s="11">
        <f t="shared" si="3"/>
        <v>-0.23139512650503588</v>
      </c>
    </row>
    <row r="32" spans="1:12" s="4" customFormat="1" ht="18" customHeight="1">
      <c r="A32" s="12">
        <v>2080501</v>
      </c>
      <c r="B32" s="12" t="s">
        <v>52</v>
      </c>
      <c r="C32" s="9">
        <v>870.43350999999996</v>
      </c>
      <c r="D32" s="10">
        <v>870.43350999999996</v>
      </c>
      <c r="E32" s="10">
        <v>757.16</v>
      </c>
      <c r="F32" s="10">
        <v>757.16</v>
      </c>
      <c r="G32" s="10" t="s">
        <v>22</v>
      </c>
      <c r="H32" s="10">
        <v>757.16</v>
      </c>
      <c r="I32" s="10">
        <f t="shared" si="0"/>
        <v>-113.27350999999999</v>
      </c>
      <c r="J32" s="11">
        <f t="shared" si="1"/>
        <v>-0.1301345923596163</v>
      </c>
      <c r="K32" s="10">
        <f t="shared" si="2"/>
        <v>-113.27350999999999</v>
      </c>
      <c r="L32" s="11">
        <f t="shared" si="3"/>
        <v>-0.1301345923596163</v>
      </c>
    </row>
    <row r="33" spans="1:12" s="4" customFormat="1" ht="18" customHeight="1">
      <c r="A33" s="12">
        <v>2080502</v>
      </c>
      <c r="B33" s="12" t="s">
        <v>53</v>
      </c>
      <c r="C33" s="9">
        <v>12227.32</v>
      </c>
      <c r="D33" s="10">
        <v>12227.32</v>
      </c>
      <c r="E33" s="10">
        <v>9303.74</v>
      </c>
      <c r="F33" s="10">
        <v>9303.74</v>
      </c>
      <c r="G33" s="10" t="s">
        <v>22</v>
      </c>
      <c r="H33" s="10">
        <v>9303.74</v>
      </c>
      <c r="I33" s="10">
        <f t="shared" si="0"/>
        <v>-2923.58</v>
      </c>
      <c r="J33" s="11">
        <f t="shared" si="1"/>
        <v>-0.23910227261574898</v>
      </c>
      <c r="K33" s="10">
        <f t="shared" si="2"/>
        <v>-2923.58</v>
      </c>
      <c r="L33" s="11">
        <f t="shared" si="3"/>
        <v>-0.23910227261574898</v>
      </c>
    </row>
    <row r="34" spans="1:12" s="4" customFormat="1" ht="18" customHeight="1">
      <c r="A34" s="12">
        <v>2080503</v>
      </c>
      <c r="B34" s="12" t="s">
        <v>54</v>
      </c>
      <c r="C34" s="9">
        <v>51.746771000000003</v>
      </c>
      <c r="D34" s="10">
        <v>51.746771000000003</v>
      </c>
      <c r="E34" s="10">
        <v>45.87</v>
      </c>
      <c r="F34" s="10">
        <v>45.87</v>
      </c>
      <c r="G34" s="10" t="s">
        <v>22</v>
      </c>
      <c r="H34" s="10">
        <v>45.87</v>
      </c>
      <c r="I34" s="10">
        <f t="shared" si="0"/>
        <v>-5.8767710000000051</v>
      </c>
      <c r="J34" s="11">
        <f t="shared" si="1"/>
        <v>-0.11356787846723818</v>
      </c>
      <c r="K34" s="10">
        <f t="shared" si="2"/>
        <v>-5.8767710000000051</v>
      </c>
      <c r="L34" s="11">
        <f t="shared" si="3"/>
        <v>-0.11356787846723818</v>
      </c>
    </row>
    <row r="35" spans="1:12" s="4" customFormat="1" ht="18" customHeight="1">
      <c r="A35" s="8">
        <v>210</v>
      </c>
      <c r="B35" s="8" t="s">
        <v>55</v>
      </c>
      <c r="C35" s="9">
        <v>30165.7893</v>
      </c>
      <c r="D35" s="10">
        <v>24461.79</v>
      </c>
      <c r="E35" s="10">
        <v>36562.61</v>
      </c>
      <c r="F35" s="10">
        <v>8239.94</v>
      </c>
      <c r="G35" s="10">
        <v>28322.67</v>
      </c>
      <c r="H35" s="10">
        <v>33019.61</v>
      </c>
      <c r="I35" s="10">
        <f t="shared" si="0"/>
        <v>6396.8207000000002</v>
      </c>
      <c r="J35" s="11">
        <f t="shared" si="1"/>
        <v>0.21205547238904834</v>
      </c>
      <c r="K35" s="10">
        <f t="shared" si="2"/>
        <v>8557.82</v>
      </c>
      <c r="L35" s="11">
        <f t="shared" si="3"/>
        <v>0.34984438996492079</v>
      </c>
    </row>
    <row r="36" spans="1:12" s="4" customFormat="1" ht="22.5" customHeight="1">
      <c r="A36" s="8">
        <v>21001</v>
      </c>
      <c r="B36" s="8" t="s">
        <v>56</v>
      </c>
      <c r="C36" s="9">
        <v>2444.8558160000002</v>
      </c>
      <c r="D36" s="10">
        <v>2444.8558160000002</v>
      </c>
      <c r="E36" s="10">
        <v>2414.2199999999998</v>
      </c>
      <c r="F36" s="10">
        <v>1610.0800000000002</v>
      </c>
      <c r="G36" s="10">
        <v>804.14</v>
      </c>
      <c r="H36" s="10">
        <v>2414.2199999999998</v>
      </c>
      <c r="I36" s="10">
        <f t="shared" si="0"/>
        <v>-30.635816000000432</v>
      </c>
      <c r="J36" s="11">
        <f t="shared" si="1"/>
        <v>-1.2530725042969336E-2</v>
      </c>
      <c r="K36" s="10">
        <f t="shared" si="2"/>
        <v>-30.635816000000432</v>
      </c>
      <c r="L36" s="11">
        <f t="shared" si="3"/>
        <v>-1.2530725042969336E-2</v>
      </c>
    </row>
    <row r="37" spans="1:12" s="4" customFormat="1" ht="18" customHeight="1">
      <c r="A37" s="12">
        <v>2100101</v>
      </c>
      <c r="B37" s="12" t="s">
        <v>57</v>
      </c>
      <c r="C37" s="9">
        <v>1632.2</v>
      </c>
      <c r="D37" s="10">
        <v>1632.2</v>
      </c>
      <c r="E37" s="10">
        <v>1564.67</v>
      </c>
      <c r="F37" s="10">
        <v>1564.67</v>
      </c>
      <c r="G37" s="10" t="s">
        <v>22</v>
      </c>
      <c r="H37" s="10">
        <v>1564.67</v>
      </c>
      <c r="I37" s="10">
        <f t="shared" si="0"/>
        <v>-67.529999999999973</v>
      </c>
      <c r="J37" s="11">
        <f t="shared" si="1"/>
        <v>-4.1373606175713742E-2</v>
      </c>
      <c r="K37" s="10">
        <f t="shared" si="2"/>
        <v>-67.529999999999973</v>
      </c>
      <c r="L37" s="11">
        <f t="shared" si="3"/>
        <v>-4.1373606175713742E-2</v>
      </c>
    </row>
    <row r="38" spans="1:12" s="4" customFormat="1" ht="18" customHeight="1">
      <c r="A38" s="12">
        <v>2100102</v>
      </c>
      <c r="B38" s="12" t="s">
        <v>58</v>
      </c>
      <c r="C38" s="9">
        <v>769.95231100000001</v>
      </c>
      <c r="D38" s="10">
        <v>769.95231100000001</v>
      </c>
      <c r="E38" s="10">
        <v>804.14</v>
      </c>
      <c r="F38" s="10" t="s">
        <v>22</v>
      </c>
      <c r="G38" s="10">
        <v>804.14</v>
      </c>
      <c r="H38" s="10">
        <v>804.14</v>
      </c>
      <c r="I38" s="10">
        <f t="shared" si="0"/>
        <v>34.187688999999978</v>
      </c>
      <c r="J38" s="11">
        <f t="shared" si="1"/>
        <v>4.4402346108420185E-2</v>
      </c>
      <c r="K38" s="10">
        <f t="shared" si="2"/>
        <v>34.187688999999978</v>
      </c>
      <c r="L38" s="11">
        <f t="shared" si="3"/>
        <v>4.4402346108420185E-2</v>
      </c>
    </row>
    <row r="39" spans="1:12" s="4" customFormat="1" ht="18" customHeight="1">
      <c r="A39" s="12">
        <v>2100103</v>
      </c>
      <c r="B39" s="12" t="s">
        <v>59</v>
      </c>
      <c r="C39" s="9">
        <v>42.71</v>
      </c>
      <c r="D39" s="10">
        <v>42.71</v>
      </c>
      <c r="E39" s="10">
        <v>45.41</v>
      </c>
      <c r="F39" s="10">
        <v>45.41</v>
      </c>
      <c r="G39" s="10" t="s">
        <v>22</v>
      </c>
      <c r="H39" s="10">
        <v>45.41</v>
      </c>
      <c r="I39" s="10">
        <f t="shared" si="0"/>
        <v>2.6999999999999957</v>
      </c>
      <c r="J39" s="11">
        <f t="shared" si="1"/>
        <v>6.3217045188480342E-2</v>
      </c>
      <c r="K39" s="10">
        <f t="shared" si="2"/>
        <v>2.6999999999999957</v>
      </c>
      <c r="L39" s="11">
        <f t="shared" si="3"/>
        <v>6.3217045188480342E-2</v>
      </c>
    </row>
    <row r="40" spans="1:12" s="4" customFormat="1" ht="18" customHeight="1">
      <c r="A40" s="8">
        <v>21002</v>
      </c>
      <c r="B40" s="8" t="s">
        <v>60</v>
      </c>
      <c r="C40" s="9">
        <v>22295.452690000002</v>
      </c>
      <c r="D40" s="10">
        <v>16591.45</v>
      </c>
      <c r="E40" s="10">
        <v>26407.3</v>
      </c>
      <c r="F40" s="10">
        <v>6346.77</v>
      </c>
      <c r="G40" s="10">
        <v>20060.53</v>
      </c>
      <c r="H40" s="10">
        <v>22864.3</v>
      </c>
      <c r="I40" s="10">
        <f t="shared" si="0"/>
        <v>4111.8473099999974</v>
      </c>
      <c r="J40" s="11">
        <f t="shared" si="1"/>
        <v>0.18442537889550234</v>
      </c>
      <c r="K40" s="10">
        <f t="shared" si="2"/>
        <v>6272.8499999999985</v>
      </c>
      <c r="L40" s="11">
        <f t="shared" si="3"/>
        <v>0.3780772626865041</v>
      </c>
    </row>
    <row r="41" spans="1:12" s="5" customFormat="1" ht="18" customHeight="1">
      <c r="A41" s="12">
        <v>2100202</v>
      </c>
      <c r="B41" s="12" t="s">
        <v>61</v>
      </c>
      <c r="C41" s="9">
        <v>22279.576440000001</v>
      </c>
      <c r="D41" s="10">
        <f>C41-5704</f>
        <v>16575.576440000001</v>
      </c>
      <c r="E41" s="10">
        <v>26407.3</v>
      </c>
      <c r="F41" s="10">
        <v>6346.77</v>
      </c>
      <c r="G41" s="10">
        <v>20060.53</v>
      </c>
      <c r="H41" s="10">
        <v>22864.3</v>
      </c>
      <c r="I41" s="10">
        <f t="shared" si="0"/>
        <v>4127.7235599999985</v>
      </c>
      <c r="J41" s="11">
        <f>I41/C41</f>
        <v>0.18526939105490456</v>
      </c>
      <c r="K41" s="10">
        <f t="shared" si="2"/>
        <v>6288.7235599999985</v>
      </c>
      <c r="L41" s="11">
        <f t="shared" si="3"/>
        <v>0.37939697498689212</v>
      </c>
    </row>
    <row r="42" spans="1:12" s="13" customFormat="1" ht="18" customHeight="1">
      <c r="A42" s="12" t="s">
        <v>62</v>
      </c>
      <c r="B42" s="12" t="s">
        <v>63</v>
      </c>
      <c r="C42" s="9">
        <v>15.87</v>
      </c>
      <c r="D42" s="10">
        <v>15.87</v>
      </c>
      <c r="E42" s="10"/>
      <c r="F42" s="10"/>
      <c r="G42" s="10"/>
      <c r="H42" s="10"/>
      <c r="I42" s="10">
        <f t="shared" si="0"/>
        <v>-15.87</v>
      </c>
      <c r="J42" s="11">
        <f>I42/C42</f>
        <v>-1</v>
      </c>
      <c r="K42" s="10">
        <f t="shared" si="2"/>
        <v>-15.87</v>
      </c>
      <c r="L42" s="11"/>
    </row>
    <row r="43" spans="1:12" s="4" customFormat="1" ht="18" customHeight="1">
      <c r="A43" s="8">
        <v>21006</v>
      </c>
      <c r="B43" s="8" t="s">
        <v>64</v>
      </c>
      <c r="C43" s="9">
        <v>5425.4807940000001</v>
      </c>
      <c r="D43" s="10">
        <v>5425.4807940000001</v>
      </c>
      <c r="E43" s="10">
        <v>7741.09</v>
      </c>
      <c r="F43" s="10">
        <v>283.08999999999997</v>
      </c>
      <c r="G43" s="10">
        <v>7458</v>
      </c>
      <c r="H43" s="10">
        <v>7741.09</v>
      </c>
      <c r="I43" s="10">
        <f t="shared" si="0"/>
        <v>2315.6092060000001</v>
      </c>
      <c r="J43" s="11">
        <f t="shared" si="1"/>
        <v>0.426802580991682</v>
      </c>
      <c r="K43" s="10">
        <f t="shared" si="2"/>
        <v>2315.6092060000001</v>
      </c>
      <c r="L43" s="11">
        <f t="shared" si="3"/>
        <v>0.426802580991682</v>
      </c>
    </row>
    <row r="44" spans="1:12" s="4" customFormat="1" ht="18" customHeight="1">
      <c r="A44" s="12">
        <v>2100601</v>
      </c>
      <c r="B44" s="12" t="s">
        <v>65</v>
      </c>
      <c r="C44" s="9">
        <v>3189.500794</v>
      </c>
      <c r="D44" s="10">
        <v>3189.500794</v>
      </c>
      <c r="E44" s="10">
        <v>7458</v>
      </c>
      <c r="F44" s="10"/>
      <c r="G44" s="10">
        <v>7458</v>
      </c>
      <c r="H44" s="10">
        <v>7458</v>
      </c>
      <c r="I44" s="10">
        <f t="shared" si="0"/>
        <v>4268.4992060000004</v>
      </c>
      <c r="J44" s="11">
        <f t="shared" si="1"/>
        <v>1.3382969566992371</v>
      </c>
      <c r="K44" s="10">
        <f t="shared" si="2"/>
        <v>4268.4992060000004</v>
      </c>
      <c r="L44" s="11">
        <f t="shared" si="3"/>
        <v>1.3382969566992371</v>
      </c>
    </row>
    <row r="45" spans="1:12" s="4" customFormat="1" ht="18" customHeight="1">
      <c r="A45" s="12">
        <v>2100699</v>
      </c>
      <c r="B45" s="12" t="s">
        <v>66</v>
      </c>
      <c r="C45" s="9">
        <v>2235.98</v>
      </c>
      <c r="D45" s="10">
        <v>2235.98</v>
      </c>
      <c r="E45" s="10">
        <v>283.08999999999997</v>
      </c>
      <c r="F45" s="10">
        <v>283.08999999999997</v>
      </c>
      <c r="G45" s="10"/>
      <c r="H45" s="10">
        <v>283.08999999999997</v>
      </c>
      <c r="I45" s="10">
        <f t="shared" si="0"/>
        <v>-1952.89</v>
      </c>
      <c r="J45" s="11">
        <f t="shared" si="1"/>
        <v>-0.87339332194384567</v>
      </c>
      <c r="K45" s="10">
        <f t="shared" si="2"/>
        <v>-1952.89</v>
      </c>
      <c r="L45" s="11">
        <f t="shared" si="3"/>
        <v>-0.87339332194384567</v>
      </c>
    </row>
    <row r="46" spans="1:12" s="4" customFormat="1" ht="18" customHeight="1">
      <c r="A46" s="14" t="s">
        <v>67</v>
      </c>
      <c r="B46" s="14" t="s">
        <v>68</v>
      </c>
      <c r="C46" s="9">
        <v>118.06140000000001</v>
      </c>
      <c r="D46" s="10">
        <v>118.06140000000001</v>
      </c>
      <c r="E46" s="10"/>
      <c r="F46" s="10"/>
      <c r="G46" s="10"/>
      <c r="H46" s="10"/>
      <c r="I46" s="10">
        <f t="shared" si="0"/>
        <v>-118.06140000000001</v>
      </c>
      <c r="J46" s="11">
        <f t="shared" si="1"/>
        <v>-1</v>
      </c>
      <c r="K46" s="10">
        <f t="shared" si="2"/>
        <v>-118.06140000000001</v>
      </c>
      <c r="L46" s="11">
        <f t="shared" si="3"/>
        <v>-1</v>
      </c>
    </row>
    <row r="47" spans="1:12" s="4" customFormat="1" ht="18" customHeight="1">
      <c r="A47" s="14" t="s">
        <v>69</v>
      </c>
      <c r="B47" s="14" t="s">
        <v>70</v>
      </c>
      <c r="C47" s="9">
        <v>118.06140000000001</v>
      </c>
      <c r="D47" s="10">
        <v>118.06140000000001</v>
      </c>
      <c r="E47" s="10"/>
      <c r="F47" s="10"/>
      <c r="G47" s="10"/>
      <c r="H47" s="10"/>
      <c r="I47" s="10">
        <f t="shared" si="0"/>
        <v>-118.06140000000001</v>
      </c>
      <c r="J47" s="11">
        <f t="shared" si="1"/>
        <v>-1</v>
      </c>
      <c r="K47" s="10">
        <f t="shared" si="2"/>
        <v>-118.06140000000001</v>
      </c>
      <c r="L47" s="11">
        <f t="shared" si="3"/>
        <v>-1</v>
      </c>
    </row>
    <row r="48" spans="1:12" s="4" customFormat="1" ht="18" customHeight="1">
      <c r="A48" s="15" t="s">
        <v>71</v>
      </c>
      <c r="B48" s="15" t="s">
        <v>72</v>
      </c>
      <c r="C48" s="9">
        <v>118.06140000000001</v>
      </c>
      <c r="D48" s="10">
        <v>118.06140000000001</v>
      </c>
      <c r="E48" s="10"/>
      <c r="F48" s="10"/>
      <c r="G48" s="10"/>
      <c r="H48" s="10"/>
      <c r="I48" s="10">
        <f t="shared" si="0"/>
        <v>-118.06140000000001</v>
      </c>
      <c r="J48" s="11">
        <f t="shared" si="1"/>
        <v>-1</v>
      </c>
      <c r="K48" s="10">
        <f t="shared" si="2"/>
        <v>-118.06140000000001</v>
      </c>
      <c r="L48" s="11">
        <f t="shared" si="3"/>
        <v>-1</v>
      </c>
    </row>
    <row r="49" spans="1:12" s="4" customFormat="1" ht="18" customHeight="1">
      <c r="A49" s="8">
        <v>221</v>
      </c>
      <c r="B49" s="8" t="s">
        <v>73</v>
      </c>
      <c r="C49" s="9">
        <v>6921.3557000000001</v>
      </c>
      <c r="D49" s="10">
        <v>6921.3557000000001</v>
      </c>
      <c r="E49" s="10">
        <v>10620</v>
      </c>
      <c r="F49" s="10">
        <v>10620</v>
      </c>
      <c r="G49" s="10"/>
      <c r="H49" s="10">
        <v>10620</v>
      </c>
      <c r="I49" s="10">
        <f t="shared" si="0"/>
        <v>3698.6442999999999</v>
      </c>
      <c r="J49" s="11">
        <f t="shared" si="1"/>
        <v>0.53438147962833349</v>
      </c>
      <c r="K49" s="10">
        <f t="shared" si="2"/>
        <v>3698.6442999999999</v>
      </c>
      <c r="L49" s="11">
        <f t="shared" si="3"/>
        <v>0.53438147962833349</v>
      </c>
    </row>
    <row r="50" spans="1:12" s="4" customFormat="1" ht="18" customHeight="1">
      <c r="A50" s="8">
        <v>22102</v>
      </c>
      <c r="B50" s="8" t="s">
        <v>74</v>
      </c>
      <c r="C50" s="9">
        <v>6921.3557000000001</v>
      </c>
      <c r="D50" s="10">
        <v>6921.3557000000001</v>
      </c>
      <c r="E50" s="10">
        <v>10620</v>
      </c>
      <c r="F50" s="10">
        <v>10620</v>
      </c>
      <c r="G50" s="10"/>
      <c r="H50" s="10">
        <v>10620</v>
      </c>
      <c r="I50" s="10">
        <f t="shared" si="0"/>
        <v>3698.6442999999999</v>
      </c>
      <c r="J50" s="11">
        <f t="shared" si="1"/>
        <v>0.53438147962833349</v>
      </c>
      <c r="K50" s="10">
        <f t="shared" si="2"/>
        <v>3698.6442999999999</v>
      </c>
      <c r="L50" s="11">
        <f t="shared" si="3"/>
        <v>0.53438147962833349</v>
      </c>
    </row>
    <row r="51" spans="1:12" s="4" customFormat="1" ht="18" customHeight="1">
      <c r="A51" s="12">
        <v>2210201</v>
      </c>
      <c r="B51" s="12" t="s">
        <v>75</v>
      </c>
      <c r="C51" s="9">
        <v>3153.8548000000001</v>
      </c>
      <c r="D51" s="10">
        <v>3153.8548000000001</v>
      </c>
      <c r="E51" s="10">
        <v>4530</v>
      </c>
      <c r="F51" s="10">
        <v>4530</v>
      </c>
      <c r="G51" s="10" t="s">
        <v>22</v>
      </c>
      <c r="H51" s="10">
        <v>4530</v>
      </c>
      <c r="I51" s="10">
        <f t="shared" si="0"/>
        <v>1376.1451999999999</v>
      </c>
      <c r="J51" s="11">
        <f t="shared" si="1"/>
        <v>0.43633752574785623</v>
      </c>
      <c r="K51" s="10">
        <f t="shared" si="2"/>
        <v>1376.1451999999999</v>
      </c>
      <c r="L51" s="11">
        <f t="shared" si="3"/>
        <v>0.43633752574785623</v>
      </c>
    </row>
    <row r="52" spans="1:12" s="4" customFormat="1" ht="18" customHeight="1">
      <c r="A52" s="12">
        <v>2210202</v>
      </c>
      <c r="B52" s="12" t="s">
        <v>76</v>
      </c>
      <c r="C52" s="9">
        <v>806.29</v>
      </c>
      <c r="D52" s="10">
        <v>806.29</v>
      </c>
      <c r="E52" s="10">
        <v>890</v>
      </c>
      <c r="F52" s="10">
        <v>890</v>
      </c>
      <c r="G52" s="10" t="s">
        <v>22</v>
      </c>
      <c r="H52" s="10">
        <v>890</v>
      </c>
      <c r="I52" s="10">
        <f t="shared" si="0"/>
        <v>83.710000000000036</v>
      </c>
      <c r="J52" s="11">
        <f t="shared" si="1"/>
        <v>0.10382120576963628</v>
      </c>
      <c r="K52" s="10">
        <f t="shared" si="2"/>
        <v>83.710000000000036</v>
      </c>
      <c r="L52" s="11">
        <f t="shared" si="3"/>
        <v>0.10382120576963628</v>
      </c>
    </row>
    <row r="53" spans="1:12" s="4" customFormat="1" ht="18" customHeight="1">
      <c r="A53" s="12">
        <v>2210203</v>
      </c>
      <c r="B53" s="12" t="s">
        <v>77</v>
      </c>
      <c r="C53" s="9">
        <v>2961.2199000000001</v>
      </c>
      <c r="D53" s="16">
        <v>2961.2199000000001</v>
      </c>
      <c r="E53" s="10">
        <v>5200</v>
      </c>
      <c r="F53" s="10">
        <v>5200</v>
      </c>
      <c r="G53" s="10" t="s">
        <v>22</v>
      </c>
      <c r="H53" s="10">
        <v>5200</v>
      </c>
      <c r="I53" s="10">
        <f t="shared" si="0"/>
        <v>2238.7800999999999</v>
      </c>
      <c r="J53" s="11">
        <f t="shared" si="1"/>
        <v>0.75603304570525143</v>
      </c>
      <c r="K53" s="10">
        <f t="shared" si="2"/>
        <v>2238.7800999999999</v>
      </c>
      <c r="L53" s="11">
        <f t="shared" si="3"/>
        <v>0.75603304570525143</v>
      </c>
    </row>
    <row r="54" spans="1:12" s="4" customFormat="1" ht="18" customHeight="1">
      <c r="A54" s="21" t="s">
        <v>78</v>
      </c>
      <c r="B54" s="22"/>
      <c r="C54" s="10">
        <f>C7+C13+C16+C25+C30+C35+C46+C49</f>
        <v>106587.90834100002</v>
      </c>
      <c r="D54" s="10">
        <f>D7+D13+D16+D25+D30+D35+D46+D49</f>
        <v>100853.12904100002</v>
      </c>
      <c r="E54" s="10">
        <v>111756.27</v>
      </c>
      <c r="F54" s="10">
        <v>46735.5</v>
      </c>
      <c r="G54" s="10">
        <v>65020.77</v>
      </c>
      <c r="H54" s="10">
        <v>108213.27</v>
      </c>
      <c r="I54" s="10">
        <f t="shared" si="0"/>
        <v>5168.3616589999874</v>
      </c>
      <c r="J54" s="11">
        <f t="shared" si="1"/>
        <v>4.8489192999877355E-2</v>
      </c>
      <c r="K54" s="10">
        <f t="shared" si="2"/>
        <v>7360.1409589999821</v>
      </c>
      <c r="L54" s="11">
        <f t="shared" si="3"/>
        <v>7.297880620052799E-2</v>
      </c>
    </row>
    <row r="55" spans="1:12">
      <c r="D55" s="17"/>
    </row>
    <row r="57" spans="1:12">
      <c r="C57" s="1"/>
      <c r="D57" s="1"/>
    </row>
    <row r="58" spans="1:12">
      <c r="C58" s="1"/>
      <c r="D58" s="1"/>
    </row>
    <row r="59" spans="1:12">
      <c r="C59" s="18"/>
      <c r="D59" s="18"/>
      <c r="E59" s="18"/>
    </row>
    <row r="60" spans="1:12">
      <c r="C60" s="1"/>
      <c r="D60" s="1"/>
    </row>
    <row r="61" spans="1:12">
      <c r="C61" s="1"/>
      <c r="D61" s="1"/>
    </row>
    <row r="62" spans="1:12">
      <c r="C62" s="1"/>
      <c r="D62" s="1"/>
    </row>
    <row r="63" spans="1:12">
      <c r="C63" s="1"/>
      <c r="D63" s="1"/>
    </row>
  </sheetData>
  <mergeCells count="18">
    <mergeCell ref="A2:L2"/>
    <mergeCell ref="K3:L3"/>
    <mergeCell ref="A4:B4"/>
    <mergeCell ref="C4:D4"/>
    <mergeCell ref="E4:H4"/>
    <mergeCell ref="I4:J4"/>
    <mergeCell ref="K4:L4"/>
    <mergeCell ref="I5:I6"/>
    <mergeCell ref="J5:J6"/>
    <mergeCell ref="K5:K6"/>
    <mergeCell ref="L5:L6"/>
    <mergeCell ref="A54:B54"/>
    <mergeCell ref="A5:A6"/>
    <mergeCell ref="B5:B6"/>
    <mergeCell ref="C5:C6"/>
    <mergeCell ref="D5:D6"/>
    <mergeCell ref="E5:G5"/>
    <mergeCell ref="H5:H6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微软用户</cp:lastModifiedBy>
  <dcterms:created xsi:type="dcterms:W3CDTF">2016-04-15T07:06:08Z</dcterms:created>
  <dcterms:modified xsi:type="dcterms:W3CDTF">2016-04-15T09:03:44Z</dcterms:modified>
</cp:coreProperties>
</file>