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480" yWindow="90" windowWidth="19320" windowHeight="12120"/>
  </bookViews>
  <sheets>
    <sheet name="2" sheetId="2" r:id="rId1"/>
  </sheets>
  <calcPr calcId="162913"/>
</workbook>
</file>

<file path=xl/calcChain.xml><?xml version="1.0" encoding="utf-8"?>
<calcChain xmlns="http://schemas.openxmlformats.org/spreadsheetml/2006/main">
  <c r="I45" i="2" l="1"/>
  <c r="J45" i="2" s="1"/>
  <c r="K44" i="2"/>
  <c r="L44" i="2" s="1"/>
  <c r="I44" i="2"/>
  <c r="J44" i="2" s="1"/>
  <c r="K43" i="2"/>
  <c r="L43" i="2" s="1"/>
  <c r="I43" i="2"/>
  <c r="J43" i="2" s="1"/>
  <c r="K42" i="2"/>
  <c r="L42" i="2" s="1"/>
  <c r="I42" i="2"/>
  <c r="J42" i="2" s="1"/>
  <c r="K41" i="2"/>
  <c r="L41" i="2" s="1"/>
  <c r="I41" i="2"/>
  <c r="J41" i="2" s="1"/>
  <c r="K40" i="2"/>
  <c r="L40" i="2" s="1"/>
  <c r="I40" i="2"/>
  <c r="J40" i="2" s="1"/>
  <c r="I39" i="2"/>
  <c r="J39" i="2" s="1"/>
  <c r="D39" i="2"/>
  <c r="K39" i="2" s="1"/>
  <c r="L39" i="2" s="1"/>
  <c r="L38" i="2"/>
  <c r="K38" i="2"/>
  <c r="J38" i="2"/>
  <c r="I38" i="2"/>
  <c r="I37" i="2"/>
  <c r="J37" i="2" s="1"/>
  <c r="I36" i="2"/>
  <c r="J36" i="2" s="1"/>
  <c r="D36" i="2"/>
  <c r="K36" i="2" s="1"/>
  <c r="L36" i="2" s="1"/>
  <c r="I35" i="2"/>
  <c r="J35" i="2" s="1"/>
  <c r="D35" i="2"/>
  <c r="K35" i="2" s="1"/>
  <c r="L35" i="2" s="1"/>
  <c r="K34" i="2"/>
  <c r="L34" i="2" s="1"/>
  <c r="I34" i="2"/>
  <c r="J34" i="2" s="1"/>
  <c r="K33" i="2"/>
  <c r="L33" i="2" s="1"/>
  <c r="I33" i="2"/>
  <c r="J33" i="2" s="1"/>
  <c r="K32" i="2"/>
  <c r="L32" i="2" s="1"/>
  <c r="I32" i="2"/>
  <c r="J32" i="2" s="1"/>
  <c r="K31" i="2"/>
  <c r="L31" i="2" s="1"/>
  <c r="I31" i="2"/>
  <c r="J31" i="2" s="1"/>
  <c r="I30" i="2"/>
  <c r="J30" i="2" s="1"/>
  <c r="K29" i="2"/>
  <c r="L29" i="2" s="1"/>
  <c r="I29" i="2"/>
  <c r="J29" i="2" s="1"/>
  <c r="L28" i="2"/>
  <c r="K28" i="2"/>
  <c r="I28" i="2"/>
  <c r="J28" i="2" s="1"/>
  <c r="K27" i="2"/>
  <c r="L27" i="2" s="1"/>
  <c r="J27" i="2"/>
  <c r="I27" i="2"/>
  <c r="K26" i="2"/>
  <c r="L26" i="2" s="1"/>
  <c r="I26" i="2"/>
  <c r="J26" i="2" s="1"/>
  <c r="L25" i="2"/>
  <c r="K25" i="2"/>
  <c r="I25" i="2"/>
  <c r="J25" i="2" s="1"/>
  <c r="K24" i="2"/>
  <c r="L24" i="2" s="1"/>
  <c r="J24" i="2"/>
  <c r="I24" i="2"/>
  <c r="K23" i="2"/>
  <c r="L23" i="2" s="1"/>
  <c r="I23" i="2"/>
  <c r="J23" i="2" s="1"/>
  <c r="L22" i="2"/>
  <c r="K22" i="2"/>
  <c r="I22" i="2"/>
  <c r="J22" i="2" s="1"/>
  <c r="K21" i="2"/>
  <c r="L21" i="2" s="1"/>
  <c r="J21" i="2"/>
  <c r="I21" i="2"/>
  <c r="K20" i="2"/>
  <c r="L20" i="2" s="1"/>
  <c r="I20" i="2"/>
  <c r="J20" i="2" s="1"/>
  <c r="L19" i="2"/>
  <c r="K19" i="2"/>
  <c r="I19" i="2"/>
  <c r="J19" i="2" s="1"/>
  <c r="K18" i="2"/>
  <c r="L18" i="2" s="1"/>
  <c r="J18" i="2"/>
  <c r="I18" i="2"/>
  <c r="K17" i="2"/>
  <c r="L17" i="2" s="1"/>
  <c r="I17" i="2"/>
  <c r="J17" i="2" s="1"/>
  <c r="L16" i="2"/>
  <c r="K16" i="2"/>
  <c r="I16" i="2"/>
  <c r="J16" i="2" s="1"/>
  <c r="K15" i="2"/>
  <c r="L15" i="2" s="1"/>
  <c r="J15" i="2"/>
  <c r="I15" i="2"/>
  <c r="K14" i="2"/>
  <c r="L14" i="2" s="1"/>
  <c r="I14" i="2"/>
  <c r="J14" i="2" s="1"/>
  <c r="L13" i="2"/>
  <c r="K13" i="2"/>
  <c r="I13" i="2"/>
  <c r="J13" i="2" s="1"/>
  <c r="K12" i="2"/>
  <c r="L12" i="2" s="1"/>
  <c r="J12" i="2"/>
  <c r="I12" i="2"/>
  <c r="K11" i="2"/>
  <c r="L11" i="2" s="1"/>
  <c r="I11" i="2"/>
  <c r="J11" i="2" s="1"/>
  <c r="L10" i="2"/>
  <c r="K10" i="2"/>
  <c r="I10" i="2"/>
  <c r="J10" i="2" s="1"/>
  <c r="K9" i="2"/>
  <c r="L9" i="2" s="1"/>
  <c r="J9" i="2"/>
  <c r="I9" i="2"/>
  <c r="K8" i="2"/>
  <c r="L8" i="2" s="1"/>
  <c r="I8" i="2"/>
  <c r="J8" i="2" s="1"/>
  <c r="L7" i="2"/>
  <c r="K7" i="2"/>
  <c r="I7" i="2"/>
  <c r="J7" i="2" s="1"/>
  <c r="D37" i="2" l="1"/>
  <c r="K37" i="2" s="1"/>
  <c r="L37" i="2" s="1"/>
  <c r="D30" i="2"/>
  <c r="D45" i="2" l="1"/>
  <c r="K45" i="2" s="1"/>
  <c r="L45" i="2" s="1"/>
  <c r="K30" i="2"/>
  <c r="L30" i="2" s="1"/>
</calcChain>
</file>

<file path=xl/sharedStrings.xml><?xml version="1.0" encoding="utf-8"?>
<sst xmlns="http://schemas.openxmlformats.org/spreadsheetml/2006/main" count="62" uniqueCount="60">
  <si>
    <t>科目编码</t>
  </si>
  <si>
    <t>合计</t>
  </si>
  <si>
    <t>基本支出</t>
  </si>
  <si>
    <t>项目支出</t>
  </si>
  <si>
    <t>国际组织会费</t>
  </si>
  <si>
    <t>国际组织捐赠</t>
  </si>
  <si>
    <t>机构运行</t>
  </si>
  <si>
    <t>社会公益研究</t>
  </si>
  <si>
    <t>其他应用研究支出</t>
  </si>
  <si>
    <t>科技条件专项</t>
  </si>
  <si>
    <t>其他科学技术支出</t>
  </si>
  <si>
    <t>归口管理的行政单位离退休</t>
  </si>
  <si>
    <t>事业单位离退休</t>
  </si>
  <si>
    <t>离退休人员管理机构</t>
  </si>
  <si>
    <t>行政运行</t>
  </si>
  <si>
    <t>一般行政管理事务</t>
  </si>
  <si>
    <t>机关服务</t>
  </si>
  <si>
    <t>中医（民族）医院</t>
  </si>
  <si>
    <t>中医（民族医）药专项</t>
  </si>
  <si>
    <t>其他中医药支出</t>
  </si>
  <si>
    <t>住房公积金</t>
  </si>
  <si>
    <t>提租补贴</t>
  </si>
  <si>
    <t>购房补贴</t>
  </si>
  <si>
    <t>文化创作与保护</t>
  </si>
  <si>
    <t xml:space="preserve">        国际组织</t>
  </si>
  <si>
    <t>20299</t>
  </si>
  <si>
    <t>2029901</t>
  </si>
  <si>
    <t xml:space="preserve">    科学技术支出</t>
  </si>
  <si>
    <t xml:space="preserve">        应用研究</t>
  </si>
  <si>
    <t xml:space="preserve">        科技条件与服务</t>
  </si>
  <si>
    <t xml:space="preserve">        其他科学技术支出</t>
  </si>
  <si>
    <t xml:space="preserve">    文化体育与传媒支出</t>
  </si>
  <si>
    <t xml:space="preserve">        文化</t>
  </si>
  <si>
    <t xml:space="preserve">    社会保障和就业支出</t>
  </si>
  <si>
    <t xml:space="preserve">        行政事业单位离退休</t>
  </si>
  <si>
    <t xml:space="preserve">    医疗卫生与计划生育支出</t>
  </si>
  <si>
    <t xml:space="preserve">        医疗卫生与计划生育管理事务</t>
  </si>
  <si>
    <t xml:space="preserve">        公立医院</t>
  </si>
  <si>
    <t xml:space="preserve">        中医药</t>
  </si>
  <si>
    <t xml:space="preserve">    住房保障支出</t>
  </si>
  <si>
    <t xml:space="preserve">        住房改革支出</t>
  </si>
  <si>
    <t>部门公开表2</t>
    <phoneticPr fontId="2" type="noConversion"/>
  </si>
  <si>
    <t>单位：万元</t>
    <phoneticPr fontId="4" type="noConversion"/>
  </si>
  <si>
    <t>功能分类科目</t>
    <phoneticPr fontId="4" type="noConversion"/>
  </si>
  <si>
    <t>2016年执行数</t>
    <phoneticPr fontId="4" type="noConversion"/>
  </si>
  <si>
    <t>2017年预算数</t>
    <phoneticPr fontId="4" type="noConversion"/>
  </si>
  <si>
    <t>2017年预算数比2016年执行数</t>
    <phoneticPr fontId="4" type="noConversion"/>
  </si>
  <si>
    <t>2017年预算数比2016年执行数（扣除发改委基建）</t>
    <phoneticPr fontId="4" type="noConversion"/>
  </si>
  <si>
    <t>科目名称</t>
    <phoneticPr fontId="4" type="noConversion"/>
  </si>
  <si>
    <t>执行数</t>
    <phoneticPr fontId="4" type="noConversion"/>
  </si>
  <si>
    <t>扣除发改委基建后执行数</t>
    <phoneticPr fontId="4" type="noConversion"/>
  </si>
  <si>
    <t>年初预算数</t>
    <phoneticPr fontId="4" type="noConversion"/>
  </si>
  <si>
    <t>扣除发改委基建后预算数</t>
    <phoneticPr fontId="4" type="noConversion"/>
  </si>
  <si>
    <t>增减额</t>
    <phoneticPr fontId="4" type="noConversion"/>
  </si>
  <si>
    <t>增减%</t>
    <phoneticPr fontId="4" type="noConversion"/>
  </si>
  <si>
    <t xml:space="preserve">    外交支出</t>
    <phoneticPr fontId="4" type="noConversion"/>
  </si>
  <si>
    <t xml:space="preserve">        其他外交支出</t>
    <phoneticPr fontId="2" type="noConversion"/>
  </si>
  <si>
    <t>其他外交支出</t>
    <phoneticPr fontId="2" type="noConversion"/>
  </si>
  <si>
    <t>合计</t>
    <phoneticPr fontId="4" type="noConversion"/>
  </si>
  <si>
    <t>一般公共预算支出表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</si>
</sst>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#,##0.00_ "/>
  </numFmts>
  <fonts count="11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Arial"/>
      <family val="2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" fontId="7" fillId="2" borderId="3" xfId="0" applyNumberFormat="1" applyFont="1" applyFill="1" applyBorder="1" applyAlignment="1">
      <alignment horizontal="right" vertical="center" shrinkToFit="1"/>
    </xf>
    <xf numFmtId="176" fontId="5" fillId="2" borderId="1" xfId="0" applyNumberFormat="1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shrinkToFit="1"/>
    </xf>
    <xf numFmtId="176" fontId="5" fillId="2" borderId="2" xfId="0" applyNumberFormat="1" applyFont="1" applyFill="1" applyBorder="1" applyAlignment="1">
      <alignment horizontal="right" vertical="center"/>
    </xf>
    <xf numFmtId="4" fontId="7" fillId="2" borderId="1" xfId="0" applyNumberFormat="1" applyFont="1" applyFill="1" applyBorder="1" applyAlignment="1">
      <alignment horizontal="right" vertical="center" shrinkToFit="1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>
      <alignment vertical="center"/>
    </xf>
    <xf numFmtId="0" fontId="3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177" fontId="9" fillId="2" borderId="1" xfId="0" applyNumberFormat="1" applyFont="1" applyFill="1" applyBorder="1" applyAlignment="1">
      <alignment horizontal="right" vertical="center" wrapText="1"/>
    </xf>
    <xf numFmtId="10" fontId="5" fillId="2" borderId="1" xfId="0" applyNumberFormat="1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>
      <alignment vertical="center"/>
    </xf>
    <xf numFmtId="49" fontId="6" fillId="2" borderId="2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" fontId="10" fillId="2" borderId="4" xfId="0" applyNumberFormat="1" applyFont="1" applyFill="1" applyBorder="1" applyAlignment="1">
      <alignment horizontal="right" vertical="center" shrinkToFit="1"/>
    </xf>
    <xf numFmtId="4" fontId="10" fillId="2" borderId="3" xfId="0" applyNumberFormat="1" applyFont="1" applyFill="1" applyBorder="1" applyAlignment="1">
      <alignment horizontal="right" vertical="center" shrinkToFit="1"/>
    </xf>
    <xf numFmtId="176" fontId="3" fillId="2" borderId="0" xfId="0" applyNumberFormat="1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workbookViewId="0">
      <selection activeCell="A2" sqref="A1:L2"/>
    </sheetView>
  </sheetViews>
  <sheetFormatPr defaultColWidth="16.25" defaultRowHeight="11.25" x14ac:dyDescent="0.15"/>
  <cols>
    <col min="1" max="1" width="8.625" style="10" customWidth="1"/>
    <col min="2" max="2" width="29.5" style="10" customWidth="1"/>
    <col min="3" max="3" width="10.125" style="10" customWidth="1"/>
    <col min="4" max="4" width="9.625" style="10" customWidth="1"/>
    <col min="5" max="5" width="9.875" style="10" customWidth="1"/>
    <col min="6" max="6" width="8.75" style="10" customWidth="1"/>
    <col min="7" max="8" width="8.875" style="10" customWidth="1"/>
    <col min="9" max="9" width="9.5" style="10" customWidth="1"/>
    <col min="10" max="10" width="8.875" style="10" customWidth="1"/>
    <col min="11" max="11" width="9.75" style="10" customWidth="1"/>
    <col min="12" max="12" width="9" style="10" customWidth="1"/>
    <col min="13" max="16384" width="16.25" style="10"/>
  </cols>
  <sheetData>
    <row r="1" spans="1:12" x14ac:dyDescent="0.15">
      <c r="A1" s="7" t="s">
        <v>41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20.25" x14ac:dyDescent="0.15">
      <c r="A2" s="25" t="s">
        <v>59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ht="13.5" customHeight="1" x14ac:dyDescent="0.15">
      <c r="A3" s="24"/>
      <c r="B3" s="24"/>
      <c r="C3" s="9"/>
      <c r="D3" s="9"/>
      <c r="E3" s="9"/>
      <c r="F3" s="9"/>
      <c r="G3" s="9"/>
      <c r="H3" s="9"/>
      <c r="I3" s="9"/>
      <c r="J3" s="9"/>
      <c r="K3" s="26" t="s">
        <v>42</v>
      </c>
      <c r="L3" s="26"/>
    </row>
    <row r="4" spans="1:12" ht="56.25" customHeight="1" x14ac:dyDescent="0.15">
      <c r="A4" s="23" t="s">
        <v>43</v>
      </c>
      <c r="B4" s="23"/>
      <c r="C4" s="23" t="s">
        <v>44</v>
      </c>
      <c r="D4" s="23"/>
      <c r="E4" s="23" t="s">
        <v>45</v>
      </c>
      <c r="F4" s="23"/>
      <c r="G4" s="23"/>
      <c r="H4" s="23"/>
      <c r="I4" s="23" t="s">
        <v>46</v>
      </c>
      <c r="J4" s="23"/>
      <c r="K4" s="23" t="s">
        <v>47</v>
      </c>
      <c r="L4" s="23"/>
    </row>
    <row r="5" spans="1:12" ht="19.5" customHeight="1" x14ac:dyDescent="0.15">
      <c r="A5" s="22" t="s">
        <v>0</v>
      </c>
      <c r="B5" s="22" t="s">
        <v>48</v>
      </c>
      <c r="C5" s="22" t="s">
        <v>49</v>
      </c>
      <c r="D5" s="23" t="s">
        <v>50</v>
      </c>
      <c r="E5" s="22" t="s">
        <v>51</v>
      </c>
      <c r="F5" s="22"/>
      <c r="G5" s="22"/>
      <c r="H5" s="23" t="s">
        <v>52</v>
      </c>
      <c r="I5" s="22" t="s">
        <v>53</v>
      </c>
      <c r="J5" s="23" t="s">
        <v>54</v>
      </c>
      <c r="K5" s="22" t="s">
        <v>53</v>
      </c>
      <c r="L5" s="23" t="s">
        <v>54</v>
      </c>
    </row>
    <row r="6" spans="1:12" ht="20.25" customHeight="1" x14ac:dyDescent="0.15">
      <c r="A6" s="22"/>
      <c r="B6" s="22"/>
      <c r="C6" s="22"/>
      <c r="D6" s="23"/>
      <c r="E6" s="11" t="s">
        <v>1</v>
      </c>
      <c r="F6" s="11" t="s">
        <v>2</v>
      </c>
      <c r="G6" s="11" t="s">
        <v>3</v>
      </c>
      <c r="H6" s="23"/>
      <c r="I6" s="22"/>
      <c r="J6" s="23"/>
      <c r="K6" s="22"/>
      <c r="L6" s="23"/>
    </row>
    <row r="7" spans="1:12" ht="11.25" customHeight="1" x14ac:dyDescent="0.15">
      <c r="A7" s="12">
        <v>202</v>
      </c>
      <c r="B7" s="12" t="s">
        <v>55</v>
      </c>
      <c r="C7" s="1">
        <v>667</v>
      </c>
      <c r="D7" s="13">
        <v>667</v>
      </c>
      <c r="E7" s="2">
        <v>654</v>
      </c>
      <c r="F7" s="2">
        <v>0</v>
      </c>
      <c r="G7" s="2">
        <v>654</v>
      </c>
      <c r="H7" s="2">
        <v>654</v>
      </c>
      <c r="I7" s="3">
        <f>E7-C7</f>
        <v>-13</v>
      </c>
      <c r="J7" s="14">
        <f>I7/C7</f>
        <v>-1.9490254872563718E-2</v>
      </c>
      <c r="K7" s="3">
        <f>H7-D7</f>
        <v>-13</v>
      </c>
      <c r="L7" s="14">
        <f>K7/D7</f>
        <v>-1.9490254872563718E-2</v>
      </c>
    </row>
    <row r="8" spans="1:12" ht="11.25" customHeight="1" x14ac:dyDescent="0.15">
      <c r="A8" s="12">
        <v>20204</v>
      </c>
      <c r="B8" s="12" t="s">
        <v>24</v>
      </c>
      <c r="C8" s="1">
        <v>612</v>
      </c>
      <c r="D8" s="13">
        <v>612</v>
      </c>
      <c r="E8" s="2">
        <v>654</v>
      </c>
      <c r="F8" s="2">
        <v>0</v>
      </c>
      <c r="G8" s="2">
        <v>654</v>
      </c>
      <c r="H8" s="2">
        <v>654</v>
      </c>
      <c r="I8" s="3">
        <f t="shared" ref="I8:I45" si="0">E8-C8</f>
        <v>42</v>
      </c>
      <c r="J8" s="14">
        <f t="shared" ref="J8:J45" si="1">I8/C8</f>
        <v>6.8627450980392163E-2</v>
      </c>
      <c r="K8" s="3">
        <f t="shared" ref="K8:K45" si="2">H8-D8</f>
        <v>42</v>
      </c>
      <c r="L8" s="14">
        <f t="shared" ref="L8:L45" si="3">K8/D8</f>
        <v>6.8627450980392163E-2</v>
      </c>
    </row>
    <row r="9" spans="1:12" ht="11.25" customHeight="1" x14ac:dyDescent="0.15">
      <c r="A9" s="15">
        <v>2020401</v>
      </c>
      <c r="B9" s="15" t="s">
        <v>4</v>
      </c>
      <c r="C9" s="1">
        <v>14</v>
      </c>
      <c r="D9" s="13">
        <v>14</v>
      </c>
      <c r="E9" s="2">
        <v>14</v>
      </c>
      <c r="F9" s="2">
        <v>0</v>
      </c>
      <c r="G9" s="2">
        <v>14</v>
      </c>
      <c r="H9" s="2">
        <v>14</v>
      </c>
      <c r="I9" s="3">
        <f t="shared" si="0"/>
        <v>0</v>
      </c>
      <c r="J9" s="14">
        <f t="shared" si="1"/>
        <v>0</v>
      </c>
      <c r="K9" s="3">
        <f t="shared" si="2"/>
        <v>0</v>
      </c>
      <c r="L9" s="14">
        <f t="shared" si="3"/>
        <v>0</v>
      </c>
    </row>
    <row r="10" spans="1:12" ht="11.25" customHeight="1" x14ac:dyDescent="0.15">
      <c r="A10" s="15">
        <v>2020402</v>
      </c>
      <c r="B10" s="15" t="s">
        <v>5</v>
      </c>
      <c r="C10" s="1">
        <v>598</v>
      </c>
      <c r="D10" s="13">
        <v>598</v>
      </c>
      <c r="E10" s="2">
        <v>640</v>
      </c>
      <c r="F10" s="2">
        <v>0</v>
      </c>
      <c r="G10" s="2">
        <v>640</v>
      </c>
      <c r="H10" s="2">
        <v>640</v>
      </c>
      <c r="I10" s="3">
        <f t="shared" si="0"/>
        <v>42</v>
      </c>
      <c r="J10" s="14">
        <f t="shared" si="1"/>
        <v>7.0234113712374577E-2</v>
      </c>
      <c r="K10" s="3">
        <f t="shared" si="2"/>
        <v>42</v>
      </c>
      <c r="L10" s="14">
        <f t="shared" si="3"/>
        <v>7.0234113712374577E-2</v>
      </c>
    </row>
    <row r="11" spans="1:12" ht="11.25" customHeight="1" x14ac:dyDescent="0.15">
      <c r="A11" s="12" t="s">
        <v>25</v>
      </c>
      <c r="B11" s="12" t="s">
        <v>56</v>
      </c>
      <c r="C11" s="1">
        <v>55</v>
      </c>
      <c r="D11" s="13">
        <v>55</v>
      </c>
      <c r="E11" s="16"/>
      <c r="F11" s="16"/>
      <c r="G11" s="16"/>
      <c r="H11" s="16"/>
      <c r="I11" s="3">
        <f t="shared" si="0"/>
        <v>-55</v>
      </c>
      <c r="J11" s="14">
        <f t="shared" si="1"/>
        <v>-1</v>
      </c>
      <c r="K11" s="3">
        <f t="shared" si="2"/>
        <v>-55</v>
      </c>
      <c r="L11" s="14">
        <f t="shared" si="3"/>
        <v>-1</v>
      </c>
    </row>
    <row r="12" spans="1:12" ht="11.25" customHeight="1" x14ac:dyDescent="0.15">
      <c r="A12" s="15" t="s">
        <v>26</v>
      </c>
      <c r="B12" s="15" t="s">
        <v>57</v>
      </c>
      <c r="C12" s="1">
        <v>55</v>
      </c>
      <c r="D12" s="13">
        <v>55</v>
      </c>
      <c r="E12" s="16"/>
      <c r="F12" s="16"/>
      <c r="G12" s="16"/>
      <c r="H12" s="16"/>
      <c r="I12" s="3">
        <f t="shared" si="0"/>
        <v>-55</v>
      </c>
      <c r="J12" s="14">
        <f t="shared" si="1"/>
        <v>-1</v>
      </c>
      <c r="K12" s="3">
        <f t="shared" si="2"/>
        <v>-55</v>
      </c>
      <c r="L12" s="14">
        <f t="shared" si="3"/>
        <v>-1</v>
      </c>
    </row>
    <row r="13" spans="1:12" ht="11.25" customHeight="1" x14ac:dyDescent="0.15">
      <c r="A13" s="12">
        <v>206</v>
      </c>
      <c r="B13" s="12" t="s">
        <v>27</v>
      </c>
      <c r="C13" s="1">
        <v>54314.02</v>
      </c>
      <c r="D13" s="13">
        <v>54314.02</v>
      </c>
      <c r="E13" s="2">
        <v>51372.27</v>
      </c>
      <c r="F13" s="2">
        <v>18856.59</v>
      </c>
      <c r="G13" s="2">
        <v>32515.68</v>
      </c>
      <c r="H13" s="2">
        <v>51372.27</v>
      </c>
      <c r="I13" s="3">
        <f t="shared" si="0"/>
        <v>-2941.75</v>
      </c>
      <c r="J13" s="14">
        <f t="shared" si="1"/>
        <v>-5.4161890429027353E-2</v>
      </c>
      <c r="K13" s="3">
        <f t="shared" si="2"/>
        <v>-2941.75</v>
      </c>
      <c r="L13" s="14">
        <f t="shared" si="3"/>
        <v>-5.4161890429027353E-2</v>
      </c>
    </row>
    <row r="14" spans="1:12" ht="11.25" customHeight="1" x14ac:dyDescent="0.15">
      <c r="A14" s="12">
        <v>20603</v>
      </c>
      <c r="B14" s="12" t="s">
        <v>28</v>
      </c>
      <c r="C14" s="1">
        <v>45694.02</v>
      </c>
      <c r="D14" s="13">
        <v>45694.02</v>
      </c>
      <c r="E14" s="2">
        <v>39977.269999999997</v>
      </c>
      <c r="F14" s="2">
        <v>18856.59</v>
      </c>
      <c r="G14" s="2">
        <v>21120.68</v>
      </c>
      <c r="H14" s="2">
        <v>39977.269999999997</v>
      </c>
      <c r="I14" s="3">
        <f t="shared" si="0"/>
        <v>-5716.75</v>
      </c>
      <c r="J14" s="14">
        <f t="shared" si="1"/>
        <v>-0.12510936879705487</v>
      </c>
      <c r="K14" s="3">
        <f t="shared" si="2"/>
        <v>-5716.75</v>
      </c>
      <c r="L14" s="14">
        <f t="shared" si="3"/>
        <v>-0.12510936879705487</v>
      </c>
    </row>
    <row r="15" spans="1:12" ht="11.25" customHeight="1" x14ac:dyDescent="0.15">
      <c r="A15" s="15">
        <v>2060301</v>
      </c>
      <c r="B15" s="15" t="s">
        <v>6</v>
      </c>
      <c r="C15" s="1">
        <v>18282.919999999998</v>
      </c>
      <c r="D15" s="13">
        <v>18282.919999999998</v>
      </c>
      <c r="E15" s="2">
        <v>18856.59</v>
      </c>
      <c r="F15" s="2">
        <v>18856.59</v>
      </c>
      <c r="G15" s="2">
        <v>0</v>
      </c>
      <c r="H15" s="2">
        <v>18856.59</v>
      </c>
      <c r="I15" s="3">
        <f t="shared" si="0"/>
        <v>573.67000000000189</v>
      </c>
      <c r="J15" s="14">
        <f t="shared" si="1"/>
        <v>3.1377372979808582E-2</v>
      </c>
      <c r="K15" s="3">
        <f t="shared" si="2"/>
        <v>573.67000000000189</v>
      </c>
      <c r="L15" s="14">
        <f t="shared" si="3"/>
        <v>3.1377372979808582E-2</v>
      </c>
    </row>
    <row r="16" spans="1:12" ht="11.25" customHeight="1" x14ac:dyDescent="0.15">
      <c r="A16" s="15">
        <v>2060302</v>
      </c>
      <c r="B16" s="15" t="s">
        <v>7</v>
      </c>
      <c r="C16" s="1">
        <v>25870</v>
      </c>
      <c r="D16" s="13">
        <v>25870</v>
      </c>
      <c r="E16" s="2">
        <v>19400.38</v>
      </c>
      <c r="F16" s="2">
        <v>0</v>
      </c>
      <c r="G16" s="2">
        <v>19400.38</v>
      </c>
      <c r="H16" s="2">
        <v>19400.38</v>
      </c>
      <c r="I16" s="3">
        <f t="shared" si="0"/>
        <v>-6469.619999999999</v>
      </c>
      <c r="J16" s="14">
        <f t="shared" si="1"/>
        <v>-0.2500819482025512</v>
      </c>
      <c r="K16" s="3">
        <f t="shared" si="2"/>
        <v>-6469.619999999999</v>
      </c>
      <c r="L16" s="14">
        <f t="shared" si="3"/>
        <v>-0.2500819482025512</v>
      </c>
    </row>
    <row r="17" spans="1:12" ht="11.25" customHeight="1" x14ac:dyDescent="0.15">
      <c r="A17" s="15">
        <v>2060399</v>
      </c>
      <c r="B17" s="15" t="s">
        <v>8</v>
      </c>
      <c r="C17" s="1">
        <v>1541.1</v>
      </c>
      <c r="D17" s="13">
        <v>1541.1</v>
      </c>
      <c r="E17" s="2">
        <v>1720.3</v>
      </c>
      <c r="F17" s="2">
        <v>0</v>
      </c>
      <c r="G17" s="2">
        <v>1720.3</v>
      </c>
      <c r="H17" s="2">
        <v>1720.3</v>
      </c>
      <c r="I17" s="3">
        <f t="shared" si="0"/>
        <v>179.20000000000005</v>
      </c>
      <c r="J17" s="14">
        <f t="shared" si="1"/>
        <v>0.11628057880734544</v>
      </c>
      <c r="K17" s="3">
        <f t="shared" si="2"/>
        <v>179.20000000000005</v>
      </c>
      <c r="L17" s="14">
        <f t="shared" si="3"/>
        <v>0.11628057880734544</v>
      </c>
    </row>
    <row r="18" spans="1:12" ht="11.25" customHeight="1" x14ac:dyDescent="0.15">
      <c r="A18" s="12">
        <v>20605</v>
      </c>
      <c r="B18" s="12" t="s">
        <v>29</v>
      </c>
      <c r="C18" s="1">
        <v>8395</v>
      </c>
      <c r="D18" s="13">
        <v>8395</v>
      </c>
      <c r="E18" s="2">
        <v>11195</v>
      </c>
      <c r="F18" s="2">
        <v>0</v>
      </c>
      <c r="G18" s="2">
        <v>11195</v>
      </c>
      <c r="H18" s="2">
        <v>11195</v>
      </c>
      <c r="I18" s="3">
        <f t="shared" si="0"/>
        <v>2800</v>
      </c>
      <c r="J18" s="14">
        <f t="shared" si="1"/>
        <v>0.33353186420488384</v>
      </c>
      <c r="K18" s="3">
        <f t="shared" si="2"/>
        <v>2800</v>
      </c>
      <c r="L18" s="14">
        <f t="shared" si="3"/>
        <v>0.33353186420488384</v>
      </c>
    </row>
    <row r="19" spans="1:12" ht="11.25" customHeight="1" x14ac:dyDescent="0.15">
      <c r="A19" s="15">
        <v>2060503</v>
      </c>
      <c r="B19" s="15" t="s">
        <v>9</v>
      </c>
      <c r="C19" s="1">
        <v>8395</v>
      </c>
      <c r="D19" s="13">
        <v>8395</v>
      </c>
      <c r="E19" s="2">
        <v>11195</v>
      </c>
      <c r="F19" s="2">
        <v>0</v>
      </c>
      <c r="G19" s="2">
        <v>11195</v>
      </c>
      <c r="H19" s="2">
        <v>11195</v>
      </c>
      <c r="I19" s="3">
        <f t="shared" si="0"/>
        <v>2800</v>
      </c>
      <c r="J19" s="14">
        <f t="shared" si="1"/>
        <v>0.33353186420488384</v>
      </c>
      <c r="K19" s="3">
        <f t="shared" si="2"/>
        <v>2800</v>
      </c>
      <c r="L19" s="14">
        <f t="shared" si="3"/>
        <v>0.33353186420488384</v>
      </c>
    </row>
    <row r="20" spans="1:12" ht="11.25" customHeight="1" x14ac:dyDescent="0.15">
      <c r="A20" s="12">
        <v>20699</v>
      </c>
      <c r="B20" s="12" t="s">
        <v>30</v>
      </c>
      <c r="C20" s="1">
        <v>225</v>
      </c>
      <c r="D20" s="13">
        <v>225</v>
      </c>
      <c r="E20" s="2">
        <v>200</v>
      </c>
      <c r="F20" s="2">
        <v>0</v>
      </c>
      <c r="G20" s="2">
        <v>200</v>
      </c>
      <c r="H20" s="2">
        <v>200</v>
      </c>
      <c r="I20" s="3">
        <f t="shared" si="0"/>
        <v>-25</v>
      </c>
      <c r="J20" s="14">
        <f t="shared" si="1"/>
        <v>-0.1111111111111111</v>
      </c>
      <c r="K20" s="3">
        <f t="shared" si="2"/>
        <v>-25</v>
      </c>
      <c r="L20" s="14">
        <f t="shared" si="3"/>
        <v>-0.1111111111111111</v>
      </c>
    </row>
    <row r="21" spans="1:12" ht="11.25" customHeight="1" x14ac:dyDescent="0.15">
      <c r="A21" s="15">
        <v>2069999</v>
      </c>
      <c r="B21" s="15" t="s">
        <v>10</v>
      </c>
      <c r="C21" s="1">
        <v>225</v>
      </c>
      <c r="D21" s="13">
        <v>225</v>
      </c>
      <c r="E21" s="2">
        <v>200</v>
      </c>
      <c r="F21" s="2">
        <v>0</v>
      </c>
      <c r="G21" s="2">
        <v>200</v>
      </c>
      <c r="H21" s="2">
        <v>200</v>
      </c>
      <c r="I21" s="3">
        <f t="shared" si="0"/>
        <v>-25</v>
      </c>
      <c r="J21" s="14">
        <f t="shared" si="1"/>
        <v>-0.1111111111111111</v>
      </c>
      <c r="K21" s="3">
        <f t="shared" si="2"/>
        <v>-25</v>
      </c>
      <c r="L21" s="14">
        <f t="shared" si="3"/>
        <v>-0.1111111111111111</v>
      </c>
    </row>
    <row r="22" spans="1:12" ht="11.25" customHeight="1" x14ac:dyDescent="0.15">
      <c r="A22" s="12">
        <v>207</v>
      </c>
      <c r="B22" s="12" t="s">
        <v>31</v>
      </c>
      <c r="C22" s="1">
        <v>80</v>
      </c>
      <c r="D22" s="13">
        <v>80</v>
      </c>
      <c r="E22" s="16"/>
      <c r="F22" s="16"/>
      <c r="G22" s="16"/>
      <c r="H22" s="16"/>
      <c r="I22" s="3">
        <f t="shared" si="0"/>
        <v>-80</v>
      </c>
      <c r="J22" s="14">
        <f t="shared" si="1"/>
        <v>-1</v>
      </c>
      <c r="K22" s="3">
        <f t="shared" si="2"/>
        <v>-80</v>
      </c>
      <c r="L22" s="14">
        <f t="shared" si="3"/>
        <v>-1</v>
      </c>
    </row>
    <row r="23" spans="1:12" ht="11.25" customHeight="1" x14ac:dyDescent="0.15">
      <c r="A23" s="12">
        <v>20701</v>
      </c>
      <c r="B23" s="12" t="s">
        <v>32</v>
      </c>
      <c r="C23" s="1">
        <v>80</v>
      </c>
      <c r="D23" s="13">
        <v>80</v>
      </c>
      <c r="E23" s="16"/>
      <c r="F23" s="16"/>
      <c r="G23" s="16"/>
      <c r="H23" s="16"/>
      <c r="I23" s="3">
        <f t="shared" si="0"/>
        <v>-80</v>
      </c>
      <c r="J23" s="14">
        <f t="shared" si="1"/>
        <v>-1</v>
      </c>
      <c r="K23" s="3">
        <f t="shared" si="2"/>
        <v>-80</v>
      </c>
      <c r="L23" s="14">
        <f t="shared" si="3"/>
        <v>-1</v>
      </c>
    </row>
    <row r="24" spans="1:12" ht="11.25" customHeight="1" x14ac:dyDescent="0.15">
      <c r="A24" s="15">
        <v>2070111</v>
      </c>
      <c r="B24" s="15" t="s">
        <v>23</v>
      </c>
      <c r="C24" s="1">
        <v>80</v>
      </c>
      <c r="D24" s="13">
        <v>80</v>
      </c>
      <c r="E24" s="16"/>
      <c r="F24" s="16"/>
      <c r="G24" s="16"/>
      <c r="H24" s="16"/>
      <c r="I24" s="3">
        <f t="shared" si="0"/>
        <v>-80</v>
      </c>
      <c r="J24" s="14">
        <f t="shared" si="1"/>
        <v>-1</v>
      </c>
      <c r="K24" s="3">
        <f t="shared" si="2"/>
        <v>-80</v>
      </c>
      <c r="L24" s="14">
        <f t="shared" si="3"/>
        <v>-1</v>
      </c>
    </row>
    <row r="25" spans="1:12" ht="11.25" customHeight="1" x14ac:dyDescent="0.15">
      <c r="A25" s="12">
        <v>208</v>
      </c>
      <c r="B25" s="12" t="s">
        <v>33</v>
      </c>
      <c r="C25" s="1">
        <v>10986.48</v>
      </c>
      <c r="D25" s="13">
        <v>10986.48</v>
      </c>
      <c r="E25" s="2">
        <v>11042.09</v>
      </c>
      <c r="F25" s="2">
        <v>11042.09</v>
      </c>
      <c r="G25" s="2">
        <v>0</v>
      </c>
      <c r="H25" s="2">
        <v>11042.09</v>
      </c>
      <c r="I25" s="3">
        <f t="shared" si="0"/>
        <v>55.610000000000582</v>
      </c>
      <c r="J25" s="14">
        <f t="shared" si="1"/>
        <v>5.0616758051715005E-3</v>
      </c>
      <c r="K25" s="3">
        <f t="shared" si="2"/>
        <v>55.610000000000582</v>
      </c>
      <c r="L25" s="14">
        <f t="shared" si="3"/>
        <v>5.0616758051715005E-3</v>
      </c>
    </row>
    <row r="26" spans="1:12" ht="11.25" customHeight="1" x14ac:dyDescent="0.15">
      <c r="A26" s="12">
        <v>20805</v>
      </c>
      <c r="B26" s="12" t="s">
        <v>34</v>
      </c>
      <c r="C26" s="1">
        <v>10986.48</v>
      </c>
      <c r="D26" s="13">
        <v>10986.48</v>
      </c>
      <c r="E26" s="2">
        <v>11042.09</v>
      </c>
      <c r="F26" s="2">
        <v>11042.09</v>
      </c>
      <c r="G26" s="2">
        <v>0</v>
      </c>
      <c r="H26" s="2">
        <v>11042.09</v>
      </c>
      <c r="I26" s="3">
        <f t="shared" si="0"/>
        <v>55.610000000000582</v>
      </c>
      <c r="J26" s="14">
        <f t="shared" si="1"/>
        <v>5.0616758051715005E-3</v>
      </c>
      <c r="K26" s="3">
        <f t="shared" si="2"/>
        <v>55.610000000000582</v>
      </c>
      <c r="L26" s="14">
        <f t="shared" si="3"/>
        <v>5.0616758051715005E-3</v>
      </c>
    </row>
    <row r="27" spans="1:12" ht="11.25" customHeight="1" x14ac:dyDescent="0.15">
      <c r="A27" s="15">
        <v>2080501</v>
      </c>
      <c r="B27" s="15" t="s">
        <v>11</v>
      </c>
      <c r="C27" s="1">
        <v>793.73</v>
      </c>
      <c r="D27" s="13">
        <v>793.73</v>
      </c>
      <c r="E27" s="2">
        <v>854.48</v>
      </c>
      <c r="F27" s="2">
        <v>854.48</v>
      </c>
      <c r="G27" s="2">
        <v>0</v>
      </c>
      <c r="H27" s="2">
        <v>854.48</v>
      </c>
      <c r="I27" s="3">
        <f t="shared" si="0"/>
        <v>60.75</v>
      </c>
      <c r="J27" s="14">
        <f t="shared" si="1"/>
        <v>7.6537361571315188E-2</v>
      </c>
      <c r="K27" s="3">
        <f t="shared" si="2"/>
        <v>60.75</v>
      </c>
      <c r="L27" s="14">
        <f t="shared" si="3"/>
        <v>7.6537361571315188E-2</v>
      </c>
    </row>
    <row r="28" spans="1:12" ht="11.25" customHeight="1" x14ac:dyDescent="0.15">
      <c r="A28" s="15">
        <v>2080502</v>
      </c>
      <c r="B28" s="15" t="s">
        <v>12</v>
      </c>
      <c r="C28" s="1">
        <v>10144.290000000001</v>
      </c>
      <c r="D28" s="13">
        <v>10144.290000000001</v>
      </c>
      <c r="E28" s="2">
        <v>10140.74</v>
      </c>
      <c r="F28" s="2">
        <v>10140.74</v>
      </c>
      <c r="G28" s="2">
        <v>0</v>
      </c>
      <c r="H28" s="2">
        <v>10140.74</v>
      </c>
      <c r="I28" s="3">
        <f t="shared" si="0"/>
        <v>-3.5500000000010914</v>
      </c>
      <c r="J28" s="14">
        <f t="shared" si="1"/>
        <v>-3.4995056332193686E-4</v>
      </c>
      <c r="K28" s="3">
        <f t="shared" si="2"/>
        <v>-3.5500000000010914</v>
      </c>
      <c r="L28" s="14">
        <f t="shared" si="3"/>
        <v>-3.4995056332193686E-4</v>
      </c>
    </row>
    <row r="29" spans="1:12" ht="11.25" customHeight="1" x14ac:dyDescent="0.15">
      <c r="A29" s="15">
        <v>2080503</v>
      </c>
      <c r="B29" s="15" t="s">
        <v>13</v>
      </c>
      <c r="C29" s="1">
        <v>48.46</v>
      </c>
      <c r="D29" s="13">
        <v>48.46</v>
      </c>
      <c r="E29" s="2">
        <v>46.87</v>
      </c>
      <c r="F29" s="2">
        <v>46.87</v>
      </c>
      <c r="G29" s="2">
        <v>0</v>
      </c>
      <c r="H29" s="2">
        <v>46.87</v>
      </c>
      <c r="I29" s="3">
        <f t="shared" si="0"/>
        <v>-1.5900000000000034</v>
      </c>
      <c r="J29" s="14">
        <f t="shared" si="1"/>
        <v>-3.2810565414775145E-2</v>
      </c>
      <c r="K29" s="3">
        <f t="shared" si="2"/>
        <v>-1.5900000000000034</v>
      </c>
      <c r="L29" s="14">
        <f t="shared" si="3"/>
        <v>-3.2810565414775145E-2</v>
      </c>
    </row>
    <row r="30" spans="1:12" ht="11.25" customHeight="1" x14ac:dyDescent="0.15">
      <c r="A30" s="12">
        <v>210</v>
      </c>
      <c r="B30" s="12" t="s">
        <v>35</v>
      </c>
      <c r="C30" s="1">
        <v>38996.53</v>
      </c>
      <c r="D30" s="13">
        <f>D31+D35+D37</f>
        <v>33785.53</v>
      </c>
      <c r="E30" s="2">
        <v>53971.360000000001</v>
      </c>
      <c r="F30" s="2">
        <v>9942.07</v>
      </c>
      <c r="G30" s="2">
        <v>44029.29</v>
      </c>
      <c r="H30" s="2">
        <v>50717.36</v>
      </c>
      <c r="I30" s="3">
        <f t="shared" si="0"/>
        <v>14974.830000000002</v>
      </c>
      <c r="J30" s="14">
        <f t="shared" si="1"/>
        <v>0.38400416652456004</v>
      </c>
      <c r="K30" s="3">
        <f t="shared" si="2"/>
        <v>16931.830000000002</v>
      </c>
      <c r="L30" s="14">
        <f t="shared" si="3"/>
        <v>0.50115626423501425</v>
      </c>
    </row>
    <row r="31" spans="1:12" ht="11.25" customHeight="1" x14ac:dyDescent="0.15">
      <c r="A31" s="12">
        <v>21001</v>
      </c>
      <c r="B31" s="12" t="s">
        <v>36</v>
      </c>
      <c r="C31" s="1">
        <v>2443.12</v>
      </c>
      <c r="D31" s="13">
        <v>2443.12</v>
      </c>
      <c r="E31" s="2">
        <v>2521.67</v>
      </c>
      <c r="F31" s="2">
        <v>1715.59</v>
      </c>
      <c r="G31" s="2">
        <v>806.08</v>
      </c>
      <c r="H31" s="2">
        <v>2521.67</v>
      </c>
      <c r="I31" s="3">
        <f t="shared" si="0"/>
        <v>78.550000000000182</v>
      </c>
      <c r="J31" s="14">
        <f t="shared" si="1"/>
        <v>3.215151118242255E-2</v>
      </c>
      <c r="K31" s="3">
        <f t="shared" si="2"/>
        <v>78.550000000000182</v>
      </c>
      <c r="L31" s="14">
        <f t="shared" si="3"/>
        <v>3.215151118242255E-2</v>
      </c>
    </row>
    <row r="32" spans="1:12" ht="11.25" customHeight="1" x14ac:dyDescent="0.15">
      <c r="A32" s="15">
        <v>2100101</v>
      </c>
      <c r="B32" s="15" t="s">
        <v>14</v>
      </c>
      <c r="C32" s="1">
        <v>1692.36</v>
      </c>
      <c r="D32" s="13">
        <v>1692.36</v>
      </c>
      <c r="E32" s="2">
        <v>1660.75</v>
      </c>
      <c r="F32" s="2">
        <v>1660.75</v>
      </c>
      <c r="G32" s="2">
        <v>0</v>
      </c>
      <c r="H32" s="2">
        <v>1660.75</v>
      </c>
      <c r="I32" s="3">
        <f t="shared" si="0"/>
        <v>-31.6099999999999</v>
      </c>
      <c r="J32" s="14">
        <f t="shared" si="1"/>
        <v>-1.8678059041811378E-2</v>
      </c>
      <c r="K32" s="3">
        <f t="shared" si="2"/>
        <v>-31.6099999999999</v>
      </c>
      <c r="L32" s="14">
        <f t="shared" si="3"/>
        <v>-1.8678059041811378E-2</v>
      </c>
    </row>
    <row r="33" spans="1:12" ht="11.25" customHeight="1" x14ac:dyDescent="0.15">
      <c r="A33" s="15">
        <v>2100102</v>
      </c>
      <c r="B33" s="15" t="s">
        <v>15</v>
      </c>
      <c r="C33" s="1">
        <v>701</v>
      </c>
      <c r="D33" s="13">
        <v>701</v>
      </c>
      <c r="E33" s="2">
        <v>806.08</v>
      </c>
      <c r="F33" s="2">
        <v>0</v>
      </c>
      <c r="G33" s="2">
        <v>806.08</v>
      </c>
      <c r="H33" s="2">
        <v>806.08</v>
      </c>
      <c r="I33" s="3">
        <f t="shared" si="0"/>
        <v>105.08000000000004</v>
      </c>
      <c r="J33" s="14">
        <f t="shared" si="1"/>
        <v>0.14990014265335241</v>
      </c>
      <c r="K33" s="3">
        <f t="shared" si="2"/>
        <v>105.08000000000004</v>
      </c>
      <c r="L33" s="14">
        <f t="shared" si="3"/>
        <v>0.14990014265335241</v>
      </c>
    </row>
    <row r="34" spans="1:12" ht="11.25" customHeight="1" x14ac:dyDescent="0.15">
      <c r="A34" s="15">
        <v>2100103</v>
      </c>
      <c r="B34" s="15" t="s">
        <v>16</v>
      </c>
      <c r="C34" s="1">
        <v>49.76</v>
      </c>
      <c r="D34" s="13">
        <v>49.76</v>
      </c>
      <c r="E34" s="2">
        <v>54.84</v>
      </c>
      <c r="F34" s="2">
        <v>54.84</v>
      </c>
      <c r="G34" s="2">
        <v>0</v>
      </c>
      <c r="H34" s="2">
        <v>54.84</v>
      </c>
      <c r="I34" s="3">
        <f t="shared" si="0"/>
        <v>5.0800000000000054</v>
      </c>
      <c r="J34" s="14">
        <f t="shared" si="1"/>
        <v>0.10209003215434095</v>
      </c>
      <c r="K34" s="3">
        <f t="shared" si="2"/>
        <v>5.0800000000000054</v>
      </c>
      <c r="L34" s="14">
        <f t="shared" si="3"/>
        <v>0.10209003215434095</v>
      </c>
    </row>
    <row r="35" spans="1:12" ht="11.25" customHeight="1" x14ac:dyDescent="0.15">
      <c r="A35" s="12">
        <v>21002</v>
      </c>
      <c r="B35" s="12" t="s">
        <v>37</v>
      </c>
      <c r="C35" s="1">
        <v>28632.46</v>
      </c>
      <c r="D35" s="13">
        <f>D36</f>
        <v>23589.46</v>
      </c>
      <c r="E35" s="2">
        <v>26021.14</v>
      </c>
      <c r="F35" s="2">
        <v>7917.96</v>
      </c>
      <c r="G35" s="2">
        <v>18103.18</v>
      </c>
      <c r="H35" s="2">
        <v>23271.14</v>
      </c>
      <c r="I35" s="3">
        <f t="shared" si="0"/>
        <v>-2611.3199999999997</v>
      </c>
      <c r="J35" s="14">
        <f t="shared" si="1"/>
        <v>-9.120138472209513E-2</v>
      </c>
      <c r="K35" s="3">
        <f t="shared" si="2"/>
        <v>-318.31999999999971</v>
      </c>
      <c r="L35" s="14">
        <f t="shared" si="3"/>
        <v>-1.3494162223298021E-2</v>
      </c>
    </row>
    <row r="36" spans="1:12" ht="11.25" customHeight="1" x14ac:dyDescent="0.15">
      <c r="A36" s="15">
        <v>2100202</v>
      </c>
      <c r="B36" s="15" t="s">
        <v>17</v>
      </c>
      <c r="C36" s="1">
        <v>28632.46</v>
      </c>
      <c r="D36" s="13">
        <f>28632.46-5043</f>
        <v>23589.46</v>
      </c>
      <c r="E36" s="2">
        <v>26021.14</v>
      </c>
      <c r="F36" s="2">
        <v>7917.96</v>
      </c>
      <c r="G36" s="2">
        <v>18103.18</v>
      </c>
      <c r="H36" s="2">
        <v>23271.14</v>
      </c>
      <c r="I36" s="3">
        <f t="shared" si="0"/>
        <v>-2611.3199999999997</v>
      </c>
      <c r="J36" s="14">
        <f t="shared" si="1"/>
        <v>-9.120138472209513E-2</v>
      </c>
      <c r="K36" s="3">
        <f t="shared" si="2"/>
        <v>-318.31999999999971</v>
      </c>
      <c r="L36" s="14">
        <f t="shared" si="3"/>
        <v>-1.3494162223298021E-2</v>
      </c>
    </row>
    <row r="37" spans="1:12" ht="11.25" customHeight="1" x14ac:dyDescent="0.15">
      <c r="A37" s="12">
        <v>21006</v>
      </c>
      <c r="B37" s="12" t="s">
        <v>38</v>
      </c>
      <c r="C37" s="1">
        <v>7920.95</v>
      </c>
      <c r="D37" s="13">
        <f>D38+D39</f>
        <v>7752.95</v>
      </c>
      <c r="E37" s="2">
        <v>25428.55</v>
      </c>
      <c r="F37" s="2">
        <v>308.52</v>
      </c>
      <c r="G37" s="2">
        <v>25120.03</v>
      </c>
      <c r="H37" s="2">
        <v>24924.550000000003</v>
      </c>
      <c r="I37" s="3">
        <f t="shared" si="0"/>
        <v>17507.599999999999</v>
      </c>
      <c r="J37" s="14">
        <f t="shared" si="1"/>
        <v>2.2102904323345052</v>
      </c>
      <c r="K37" s="3">
        <f t="shared" si="2"/>
        <v>17171.600000000002</v>
      </c>
      <c r="L37" s="14">
        <f t="shared" si="3"/>
        <v>2.214847251691292</v>
      </c>
    </row>
    <row r="38" spans="1:12" ht="11.25" customHeight="1" x14ac:dyDescent="0.15">
      <c r="A38" s="15">
        <v>2100601</v>
      </c>
      <c r="B38" s="15" t="s">
        <v>18</v>
      </c>
      <c r="C38" s="1">
        <v>7458</v>
      </c>
      <c r="D38" s="13">
        <v>7458</v>
      </c>
      <c r="E38" s="2">
        <v>10416.030000000001</v>
      </c>
      <c r="F38" s="2">
        <v>0</v>
      </c>
      <c r="G38" s="2">
        <v>10416.030000000001</v>
      </c>
      <c r="H38" s="2">
        <v>10416.030000000001</v>
      </c>
      <c r="I38" s="3">
        <f t="shared" si="0"/>
        <v>2958.0300000000007</v>
      </c>
      <c r="J38" s="14">
        <f t="shared" si="1"/>
        <v>0.39662510056315375</v>
      </c>
      <c r="K38" s="3">
        <f t="shared" si="2"/>
        <v>2958.0300000000007</v>
      </c>
      <c r="L38" s="14">
        <f t="shared" si="3"/>
        <v>0.39662510056315375</v>
      </c>
    </row>
    <row r="39" spans="1:12" ht="11.25" customHeight="1" x14ac:dyDescent="0.15">
      <c r="A39" s="15">
        <v>2100699</v>
      </c>
      <c r="B39" s="15" t="s">
        <v>19</v>
      </c>
      <c r="C39" s="1">
        <v>462.95</v>
      </c>
      <c r="D39" s="13">
        <f>462.95-168</f>
        <v>294.95</v>
      </c>
      <c r="E39" s="2">
        <v>15012.52</v>
      </c>
      <c r="F39" s="2">
        <v>308.52</v>
      </c>
      <c r="G39" s="2">
        <v>14704</v>
      </c>
      <c r="H39" s="2">
        <v>14508.52</v>
      </c>
      <c r="I39" s="3">
        <f t="shared" si="0"/>
        <v>14549.57</v>
      </c>
      <c r="J39" s="14">
        <f t="shared" si="1"/>
        <v>31.427951182633112</v>
      </c>
      <c r="K39" s="3">
        <f t="shared" si="2"/>
        <v>14213.57</v>
      </c>
      <c r="L39" s="14">
        <f t="shared" si="3"/>
        <v>48.189760976436688</v>
      </c>
    </row>
    <row r="40" spans="1:12" ht="11.25" customHeight="1" x14ac:dyDescent="0.15">
      <c r="A40" s="12">
        <v>221</v>
      </c>
      <c r="B40" s="12" t="s">
        <v>39</v>
      </c>
      <c r="C40" s="1">
        <v>10620</v>
      </c>
      <c r="D40" s="13">
        <v>10620</v>
      </c>
      <c r="E40" s="2">
        <v>10100</v>
      </c>
      <c r="F40" s="2">
        <v>10100</v>
      </c>
      <c r="G40" s="2">
        <v>0</v>
      </c>
      <c r="H40" s="2">
        <v>10100</v>
      </c>
      <c r="I40" s="3">
        <f t="shared" si="0"/>
        <v>-520</v>
      </c>
      <c r="J40" s="14">
        <f t="shared" si="1"/>
        <v>-4.8964218455743877E-2</v>
      </c>
      <c r="K40" s="3">
        <f t="shared" si="2"/>
        <v>-520</v>
      </c>
      <c r="L40" s="14">
        <f t="shared" si="3"/>
        <v>-4.8964218455743877E-2</v>
      </c>
    </row>
    <row r="41" spans="1:12" ht="11.25" customHeight="1" x14ac:dyDescent="0.15">
      <c r="A41" s="12">
        <v>22102</v>
      </c>
      <c r="B41" s="17" t="s">
        <v>40</v>
      </c>
      <c r="C41" s="1">
        <v>10620</v>
      </c>
      <c r="D41" s="13">
        <v>10620</v>
      </c>
      <c r="E41" s="5">
        <v>10100</v>
      </c>
      <c r="F41" s="5">
        <v>10100</v>
      </c>
      <c r="G41" s="2">
        <v>0</v>
      </c>
      <c r="H41" s="2">
        <v>10100</v>
      </c>
      <c r="I41" s="3">
        <f t="shared" si="0"/>
        <v>-520</v>
      </c>
      <c r="J41" s="14">
        <f t="shared" si="1"/>
        <v>-4.8964218455743877E-2</v>
      </c>
      <c r="K41" s="3">
        <f t="shared" si="2"/>
        <v>-520</v>
      </c>
      <c r="L41" s="14">
        <f t="shared" si="3"/>
        <v>-4.8964218455743877E-2</v>
      </c>
    </row>
    <row r="42" spans="1:12" ht="11.25" customHeight="1" x14ac:dyDescent="0.15">
      <c r="A42" s="15">
        <v>2210201</v>
      </c>
      <c r="B42" s="15" t="s">
        <v>20</v>
      </c>
      <c r="C42" s="1">
        <v>4530</v>
      </c>
      <c r="D42" s="13">
        <v>4530</v>
      </c>
      <c r="E42" s="2">
        <v>4950</v>
      </c>
      <c r="F42" s="2">
        <v>4950</v>
      </c>
      <c r="G42" s="2">
        <v>0</v>
      </c>
      <c r="H42" s="2">
        <v>4950</v>
      </c>
      <c r="I42" s="3">
        <f t="shared" si="0"/>
        <v>420</v>
      </c>
      <c r="J42" s="14">
        <f t="shared" si="1"/>
        <v>9.2715231788079472E-2</v>
      </c>
      <c r="K42" s="3">
        <f t="shared" si="2"/>
        <v>420</v>
      </c>
      <c r="L42" s="14">
        <f t="shared" si="3"/>
        <v>9.2715231788079472E-2</v>
      </c>
    </row>
    <row r="43" spans="1:12" ht="11.25" customHeight="1" x14ac:dyDescent="0.15">
      <c r="A43" s="15">
        <v>2210202</v>
      </c>
      <c r="B43" s="15" t="s">
        <v>21</v>
      </c>
      <c r="C43" s="4">
        <v>890</v>
      </c>
      <c r="D43" s="13">
        <v>890</v>
      </c>
      <c r="E43" s="2">
        <v>850</v>
      </c>
      <c r="F43" s="2">
        <v>850</v>
      </c>
      <c r="G43" s="2">
        <v>0</v>
      </c>
      <c r="H43" s="2">
        <v>850</v>
      </c>
      <c r="I43" s="3">
        <f t="shared" si="0"/>
        <v>-40</v>
      </c>
      <c r="J43" s="14">
        <f t="shared" si="1"/>
        <v>-4.49438202247191E-2</v>
      </c>
      <c r="K43" s="3">
        <f t="shared" si="2"/>
        <v>-40</v>
      </c>
      <c r="L43" s="14">
        <f t="shared" si="3"/>
        <v>-4.49438202247191E-2</v>
      </c>
    </row>
    <row r="44" spans="1:12" ht="11.25" customHeight="1" x14ac:dyDescent="0.15">
      <c r="A44" s="15">
        <v>2210203</v>
      </c>
      <c r="B44" s="15" t="s">
        <v>22</v>
      </c>
      <c r="C44" s="6">
        <v>5200</v>
      </c>
      <c r="D44" s="13">
        <v>5200</v>
      </c>
      <c r="E44" s="2">
        <v>4300</v>
      </c>
      <c r="F44" s="2">
        <v>4300</v>
      </c>
      <c r="G44" s="2">
        <v>0</v>
      </c>
      <c r="H44" s="2">
        <v>4300</v>
      </c>
      <c r="I44" s="3">
        <f t="shared" si="0"/>
        <v>-900</v>
      </c>
      <c r="J44" s="14">
        <f t="shared" si="1"/>
        <v>-0.17307692307692307</v>
      </c>
      <c r="K44" s="3">
        <f t="shared" si="2"/>
        <v>-900</v>
      </c>
      <c r="L44" s="14">
        <f t="shared" si="3"/>
        <v>-0.17307692307692307</v>
      </c>
    </row>
    <row r="45" spans="1:12" x14ac:dyDescent="0.15">
      <c r="A45" s="18" t="s">
        <v>58</v>
      </c>
      <c r="B45" s="18"/>
      <c r="C45" s="19">
        <v>115664.03</v>
      </c>
      <c r="D45" s="20">
        <f>D7+D13+D22+D25+D40+D30</f>
        <v>110453.03</v>
      </c>
      <c r="E45" s="2">
        <v>127139.72</v>
      </c>
      <c r="F45" s="2">
        <v>49940.75</v>
      </c>
      <c r="G45" s="2">
        <v>77198.97</v>
      </c>
      <c r="H45" s="2">
        <v>123885.72</v>
      </c>
      <c r="I45" s="3">
        <f t="shared" si="0"/>
        <v>11475.690000000002</v>
      </c>
      <c r="J45" s="14">
        <f t="shared" si="1"/>
        <v>9.9215719874190811E-2</v>
      </c>
      <c r="K45" s="3">
        <f t="shared" si="2"/>
        <v>13432.690000000002</v>
      </c>
      <c r="L45" s="14">
        <f t="shared" si="3"/>
        <v>0.12161449984667694</v>
      </c>
    </row>
    <row r="46" spans="1:12" x14ac:dyDescent="0.15">
      <c r="H46" s="21"/>
    </row>
  </sheetData>
  <mergeCells count="18">
    <mergeCell ref="D5:D6"/>
    <mergeCell ref="E5:G5"/>
    <mergeCell ref="K5:K6"/>
    <mergeCell ref="L5:L6"/>
    <mergeCell ref="E4:H4"/>
    <mergeCell ref="A3:B3"/>
    <mergeCell ref="A2:L2"/>
    <mergeCell ref="K3:L3"/>
    <mergeCell ref="K4:L4"/>
    <mergeCell ref="A4:B4"/>
    <mergeCell ref="I4:J4"/>
    <mergeCell ref="C4:D4"/>
    <mergeCell ref="A5:A6"/>
    <mergeCell ref="B5:B6"/>
    <mergeCell ref="H5:H6"/>
    <mergeCell ref="I5:I6"/>
    <mergeCell ref="J5:J6"/>
    <mergeCell ref="C5:C6"/>
  </mergeCells>
  <phoneticPr fontId="2" type="noConversion"/>
  <pageMargins left="0.25" right="0.25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曹云嵩</dc:creator>
  <cp:lastModifiedBy>admin</cp:lastModifiedBy>
  <cp:lastPrinted>2017-04-07T07:21:38Z</cp:lastPrinted>
  <dcterms:created xsi:type="dcterms:W3CDTF">2017-03-14T13:43:50Z</dcterms:created>
  <dcterms:modified xsi:type="dcterms:W3CDTF">2017-04-07T07:51:22Z</dcterms:modified>
</cp:coreProperties>
</file>